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bzs.sharepoint.com/souteze/souteze2017/MP2017/lohy/regionalni_kolo/hodnotici_tabulky/"/>
    </mc:Choice>
  </mc:AlternateContent>
  <bookViews>
    <workbookView xWindow="0" yWindow="0" windowWidth="21600" windowHeight="9510"/>
  </bookViews>
  <sheets>
    <sheet name="A_Bílina" sheetId="5" r:id="rId1"/>
    <sheet name="B_Bílina" sheetId="1" r:id="rId2"/>
    <sheet name="A_ČB" sheetId="6" r:id="rId3"/>
    <sheet name="B_ČB" sheetId="2" r:id="rId4"/>
    <sheet name="B_Litovel" sheetId="3" r:id="rId5"/>
    <sheet name="A_Praha" sheetId="7" r:id="rId6"/>
    <sheet name="B_Praha" sheetId="4" r:id="rId7"/>
  </sheets>
  <definedNames>
    <definedName name="_xlnm._FilterDatabase" localSheetId="0" hidden="1">A_Bílina!$B$3:$AF$20</definedName>
    <definedName name="_xlnm._FilterDatabase" localSheetId="2" hidden="1">A_ČB!$B$3:$AF$19</definedName>
    <definedName name="_xlnm._FilterDatabase" localSheetId="5" hidden="1">A_Praha!$B$3:$AF$3</definedName>
    <definedName name="_xlnm._FilterDatabase" localSheetId="1" hidden="1">B_Bílina!$B$3:$AG$12</definedName>
    <definedName name="_xlnm._FilterDatabase" localSheetId="3" hidden="1">B_ČB!$B$3:$AG$21</definedName>
    <definedName name="_xlnm._FilterDatabase" localSheetId="4" hidden="1">B_Litovel!$B$3:$AG$5</definedName>
    <definedName name="_xlnm._FilterDatabase" localSheetId="6" hidden="1">B_Praha!$B$3:$AG$7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7" l="1"/>
  <c r="AE22" i="7" s="1"/>
  <c r="U22" i="7"/>
  <c r="W22" i="7" s="1"/>
  <c r="N22" i="7"/>
  <c r="P22" i="7" s="1"/>
  <c r="AF22" i="7" s="1"/>
  <c r="AC21" i="7"/>
  <c r="AE21" i="7" s="1"/>
  <c r="U21" i="7"/>
  <c r="W21" i="7" s="1"/>
  <c r="N21" i="7"/>
  <c r="P21" i="7" s="1"/>
  <c r="AC20" i="7"/>
  <c r="AE20" i="7" s="1"/>
  <c r="U20" i="7"/>
  <c r="W20" i="7" s="1"/>
  <c r="N20" i="7"/>
  <c r="P20" i="7" s="1"/>
  <c r="AC19" i="7"/>
  <c r="AE19" i="7" s="1"/>
  <c r="U19" i="7"/>
  <c r="W19" i="7" s="1"/>
  <c r="N19" i="7"/>
  <c r="P19" i="7" s="1"/>
  <c r="AF19" i="7" s="1"/>
  <c r="AC18" i="7"/>
  <c r="AE18" i="7" s="1"/>
  <c r="U18" i="7"/>
  <c r="W18" i="7" s="1"/>
  <c r="N18" i="7"/>
  <c r="P18" i="7" s="1"/>
  <c r="AF18" i="7" s="1"/>
  <c r="AC17" i="7"/>
  <c r="AE17" i="7" s="1"/>
  <c r="U17" i="7"/>
  <c r="W17" i="7" s="1"/>
  <c r="N17" i="7"/>
  <c r="P17" i="7" s="1"/>
  <c r="AC16" i="7"/>
  <c r="AE16" i="7" s="1"/>
  <c r="U16" i="7"/>
  <c r="W16" i="7" s="1"/>
  <c r="N16" i="7"/>
  <c r="P16" i="7" s="1"/>
  <c r="AC15" i="7"/>
  <c r="AE15" i="7" s="1"/>
  <c r="U15" i="7"/>
  <c r="W15" i="7" s="1"/>
  <c r="N15" i="7"/>
  <c r="P15" i="7" s="1"/>
  <c r="AF15" i="7" s="1"/>
  <c r="AC14" i="7"/>
  <c r="AE14" i="7" s="1"/>
  <c r="U14" i="7"/>
  <c r="W14" i="7" s="1"/>
  <c r="N14" i="7"/>
  <c r="P14" i="7" s="1"/>
  <c r="AF14" i="7" s="1"/>
  <c r="AC13" i="7"/>
  <c r="AE13" i="7" s="1"/>
  <c r="U13" i="7"/>
  <c r="W13" i="7" s="1"/>
  <c r="N13" i="7"/>
  <c r="P13" i="7" s="1"/>
  <c r="AC12" i="7"/>
  <c r="AE12" i="7" s="1"/>
  <c r="U12" i="7"/>
  <c r="W12" i="7" s="1"/>
  <c r="N12" i="7"/>
  <c r="P12" i="7" s="1"/>
  <c r="AC11" i="7"/>
  <c r="AE11" i="7" s="1"/>
  <c r="U11" i="7"/>
  <c r="W11" i="7" s="1"/>
  <c r="N11" i="7"/>
  <c r="P11" i="7" s="1"/>
  <c r="AF11" i="7" s="1"/>
  <c r="AC10" i="7"/>
  <c r="AE10" i="7" s="1"/>
  <c r="U10" i="7"/>
  <c r="W10" i="7" s="1"/>
  <c r="N10" i="7"/>
  <c r="P10" i="7" s="1"/>
  <c r="AF10" i="7" s="1"/>
  <c r="AC9" i="7"/>
  <c r="AE9" i="7" s="1"/>
  <c r="U9" i="7"/>
  <c r="W9" i="7" s="1"/>
  <c r="N9" i="7"/>
  <c r="P9" i="7" s="1"/>
  <c r="AC8" i="7"/>
  <c r="AE8" i="7" s="1"/>
  <c r="U8" i="7"/>
  <c r="W8" i="7" s="1"/>
  <c r="N8" i="7"/>
  <c r="P8" i="7" s="1"/>
  <c r="AC7" i="7"/>
  <c r="AE7" i="7" s="1"/>
  <c r="U7" i="7"/>
  <c r="W7" i="7" s="1"/>
  <c r="N7" i="7"/>
  <c r="P7" i="7" s="1"/>
  <c r="AC6" i="7"/>
  <c r="AE6" i="7" s="1"/>
  <c r="U6" i="7"/>
  <c r="W6" i="7" s="1"/>
  <c r="N6" i="7"/>
  <c r="P6" i="7" s="1"/>
  <c r="AC5" i="7"/>
  <c r="AE5" i="7" s="1"/>
  <c r="U5" i="7"/>
  <c r="W5" i="7" s="1"/>
  <c r="N5" i="7"/>
  <c r="P5" i="7" s="1"/>
  <c r="AC4" i="7"/>
  <c r="AE4" i="7" s="1"/>
  <c r="U4" i="7"/>
  <c r="W4" i="7" s="1"/>
  <c r="N4" i="7"/>
  <c r="P4" i="7" s="1"/>
  <c r="AC19" i="6"/>
  <c r="AE19" i="6" s="1"/>
  <c r="U19" i="6"/>
  <c r="W19" i="6" s="1"/>
  <c r="N19" i="6"/>
  <c r="P19" i="6" s="1"/>
  <c r="AF19" i="6" s="1"/>
  <c r="AC18" i="6"/>
  <c r="AE18" i="6" s="1"/>
  <c r="U18" i="6"/>
  <c r="W18" i="6" s="1"/>
  <c r="N18" i="6"/>
  <c r="P18" i="6" s="1"/>
  <c r="AC17" i="6"/>
  <c r="AE17" i="6" s="1"/>
  <c r="U17" i="6"/>
  <c r="W17" i="6" s="1"/>
  <c r="N17" i="6"/>
  <c r="P17" i="6" s="1"/>
  <c r="AC16" i="6"/>
  <c r="AE16" i="6" s="1"/>
  <c r="U16" i="6"/>
  <c r="W16" i="6" s="1"/>
  <c r="N16" i="6"/>
  <c r="P16" i="6" s="1"/>
  <c r="AC15" i="6"/>
  <c r="AE15" i="6" s="1"/>
  <c r="U15" i="6"/>
  <c r="W15" i="6" s="1"/>
  <c r="N15" i="6"/>
  <c r="P15" i="6" s="1"/>
  <c r="AF15" i="6" s="1"/>
  <c r="AC14" i="6"/>
  <c r="AE14" i="6" s="1"/>
  <c r="U14" i="6"/>
  <c r="W14" i="6" s="1"/>
  <c r="N14" i="6"/>
  <c r="P14" i="6" s="1"/>
  <c r="AC13" i="6"/>
  <c r="AE13" i="6" s="1"/>
  <c r="U13" i="6"/>
  <c r="W13" i="6" s="1"/>
  <c r="N13" i="6"/>
  <c r="P13" i="6" s="1"/>
  <c r="AC12" i="6"/>
  <c r="AE12" i="6" s="1"/>
  <c r="U12" i="6"/>
  <c r="W12" i="6" s="1"/>
  <c r="N12" i="6"/>
  <c r="P12" i="6" s="1"/>
  <c r="AC11" i="6"/>
  <c r="AE11" i="6" s="1"/>
  <c r="U11" i="6"/>
  <c r="W11" i="6" s="1"/>
  <c r="N11" i="6"/>
  <c r="P11" i="6" s="1"/>
  <c r="AF11" i="6" s="1"/>
  <c r="AC10" i="6"/>
  <c r="AE10" i="6" s="1"/>
  <c r="U10" i="6"/>
  <c r="W10" i="6" s="1"/>
  <c r="N10" i="6"/>
  <c r="P10" i="6" s="1"/>
  <c r="AC9" i="6"/>
  <c r="AE9" i="6" s="1"/>
  <c r="U9" i="6"/>
  <c r="W9" i="6" s="1"/>
  <c r="N9" i="6"/>
  <c r="P9" i="6" s="1"/>
  <c r="AC8" i="6"/>
  <c r="AE8" i="6" s="1"/>
  <c r="U8" i="6"/>
  <c r="W8" i="6" s="1"/>
  <c r="N8" i="6"/>
  <c r="P8" i="6" s="1"/>
  <c r="AC7" i="6"/>
  <c r="AE7" i="6" s="1"/>
  <c r="U7" i="6"/>
  <c r="W7" i="6" s="1"/>
  <c r="N7" i="6"/>
  <c r="P7" i="6" s="1"/>
  <c r="AF7" i="6" s="1"/>
  <c r="AC6" i="6"/>
  <c r="AE6" i="6" s="1"/>
  <c r="U6" i="6"/>
  <c r="W6" i="6" s="1"/>
  <c r="N6" i="6"/>
  <c r="P6" i="6" s="1"/>
  <c r="AC5" i="6"/>
  <c r="AE5" i="6" s="1"/>
  <c r="U5" i="6"/>
  <c r="W5" i="6" s="1"/>
  <c r="N5" i="6"/>
  <c r="P5" i="6" s="1"/>
  <c r="AC4" i="6"/>
  <c r="AE4" i="6" s="1"/>
  <c r="U4" i="6"/>
  <c r="W4" i="6" s="1"/>
  <c r="N4" i="6"/>
  <c r="P4" i="6" s="1"/>
  <c r="AC20" i="5"/>
  <c r="AE20" i="5" s="1"/>
  <c r="U20" i="5"/>
  <c r="W20" i="5" s="1"/>
  <c r="N20" i="5"/>
  <c r="P20" i="5" s="1"/>
  <c r="AC19" i="5"/>
  <c r="AE19" i="5" s="1"/>
  <c r="U19" i="5"/>
  <c r="W19" i="5" s="1"/>
  <c r="N19" i="5"/>
  <c r="P19" i="5" s="1"/>
  <c r="AE18" i="5"/>
  <c r="AC18" i="5"/>
  <c r="U18" i="5"/>
  <c r="W18" i="5" s="1"/>
  <c r="N18" i="5"/>
  <c r="P18" i="5" s="1"/>
  <c r="AE17" i="5"/>
  <c r="AC17" i="5"/>
  <c r="U17" i="5"/>
  <c r="W17" i="5" s="1"/>
  <c r="N17" i="5"/>
  <c r="P17" i="5" s="1"/>
  <c r="AC16" i="5"/>
  <c r="AE16" i="5" s="1"/>
  <c r="U16" i="5"/>
  <c r="W16" i="5" s="1"/>
  <c r="N16" i="5"/>
  <c r="P16" i="5" s="1"/>
  <c r="AC15" i="5"/>
  <c r="AE15" i="5" s="1"/>
  <c r="U15" i="5"/>
  <c r="W15" i="5" s="1"/>
  <c r="N15" i="5"/>
  <c r="P15" i="5" s="1"/>
  <c r="AE14" i="5"/>
  <c r="AC14" i="5"/>
  <c r="U14" i="5"/>
  <c r="W14" i="5" s="1"/>
  <c r="N14" i="5"/>
  <c r="P14" i="5" s="1"/>
  <c r="AE13" i="5"/>
  <c r="AC13" i="5"/>
  <c r="U13" i="5"/>
  <c r="W13" i="5" s="1"/>
  <c r="N13" i="5"/>
  <c r="P13" i="5" s="1"/>
  <c r="AC12" i="5"/>
  <c r="AE12" i="5" s="1"/>
  <c r="U12" i="5"/>
  <c r="W12" i="5" s="1"/>
  <c r="N12" i="5"/>
  <c r="P12" i="5" s="1"/>
  <c r="AC11" i="5"/>
  <c r="AE11" i="5" s="1"/>
  <c r="U11" i="5"/>
  <c r="W11" i="5" s="1"/>
  <c r="N11" i="5"/>
  <c r="P11" i="5" s="1"/>
  <c r="AE10" i="5"/>
  <c r="AC10" i="5"/>
  <c r="U10" i="5"/>
  <c r="W10" i="5" s="1"/>
  <c r="N10" i="5"/>
  <c r="P10" i="5" s="1"/>
  <c r="AE9" i="5"/>
  <c r="AC9" i="5"/>
  <c r="U9" i="5"/>
  <c r="W9" i="5" s="1"/>
  <c r="N9" i="5"/>
  <c r="P9" i="5" s="1"/>
  <c r="AC8" i="5"/>
  <c r="AE8" i="5" s="1"/>
  <c r="U8" i="5"/>
  <c r="W8" i="5" s="1"/>
  <c r="N8" i="5"/>
  <c r="P8" i="5" s="1"/>
  <c r="AC7" i="5"/>
  <c r="AE7" i="5" s="1"/>
  <c r="U7" i="5"/>
  <c r="W7" i="5" s="1"/>
  <c r="N7" i="5"/>
  <c r="P7" i="5" s="1"/>
  <c r="AE6" i="5"/>
  <c r="AC6" i="5"/>
  <c r="U6" i="5"/>
  <c r="W6" i="5" s="1"/>
  <c r="N6" i="5"/>
  <c r="P6" i="5" s="1"/>
  <c r="AE5" i="5"/>
  <c r="AC5" i="5"/>
  <c r="U5" i="5"/>
  <c r="W5" i="5" s="1"/>
  <c r="N5" i="5"/>
  <c r="P5" i="5" s="1"/>
  <c r="AC4" i="5"/>
  <c r="AE4" i="5" s="1"/>
  <c r="U4" i="5"/>
  <c r="W4" i="5" s="1"/>
  <c r="N4" i="5"/>
  <c r="P4" i="5" s="1"/>
  <c r="AD7" i="4"/>
  <c r="AF7" i="4" s="1"/>
  <c r="W7" i="4"/>
  <c r="Y7" i="4" s="1"/>
  <c r="O7" i="4"/>
  <c r="Q7" i="4" s="1"/>
  <c r="AD6" i="4"/>
  <c r="AF6" i="4" s="1"/>
  <c r="W6" i="4"/>
  <c r="Y6" i="4" s="1"/>
  <c r="O6" i="4"/>
  <c r="Q6" i="4" s="1"/>
  <c r="AD5" i="4"/>
  <c r="AF5" i="4" s="1"/>
  <c r="W5" i="4"/>
  <c r="Y5" i="4" s="1"/>
  <c r="O5" i="4"/>
  <c r="Q5" i="4" s="1"/>
  <c r="AD4" i="4"/>
  <c r="AF4" i="4" s="1"/>
  <c r="W4" i="4"/>
  <c r="Y4" i="4" s="1"/>
  <c r="O4" i="4"/>
  <c r="Q4" i="4" s="1"/>
  <c r="AG4" i="4" s="1"/>
  <c r="AD5" i="3"/>
  <c r="AF5" i="3" s="1"/>
  <c r="W5" i="3"/>
  <c r="Y5" i="3" s="1"/>
  <c r="O5" i="3"/>
  <c r="Q5" i="3" s="1"/>
  <c r="AD4" i="3"/>
  <c r="AF4" i="3" s="1"/>
  <c r="W4" i="3"/>
  <c r="Y4" i="3" s="1"/>
  <c r="O4" i="3"/>
  <c r="Q4" i="3" s="1"/>
  <c r="AD21" i="2"/>
  <c r="AF21" i="2" s="1"/>
  <c r="W21" i="2"/>
  <c r="Y21" i="2" s="1"/>
  <c r="O21" i="2"/>
  <c r="Q21" i="2" s="1"/>
  <c r="AD20" i="2"/>
  <c r="AF20" i="2" s="1"/>
  <c r="W20" i="2"/>
  <c r="Y20" i="2" s="1"/>
  <c r="O20" i="2"/>
  <c r="Q20" i="2" s="1"/>
  <c r="AD19" i="2"/>
  <c r="AF19" i="2" s="1"/>
  <c r="W19" i="2"/>
  <c r="Y19" i="2" s="1"/>
  <c r="O19" i="2"/>
  <c r="Q19" i="2" s="1"/>
  <c r="AD18" i="2"/>
  <c r="AF18" i="2" s="1"/>
  <c r="W18" i="2"/>
  <c r="Y18" i="2" s="1"/>
  <c r="O18" i="2"/>
  <c r="Q18" i="2" s="1"/>
  <c r="AD17" i="2"/>
  <c r="AF17" i="2" s="1"/>
  <c r="W17" i="2"/>
  <c r="Y17" i="2" s="1"/>
  <c r="O17" i="2"/>
  <c r="Q17" i="2" s="1"/>
  <c r="AD16" i="2"/>
  <c r="AF16" i="2" s="1"/>
  <c r="W16" i="2"/>
  <c r="Y16" i="2" s="1"/>
  <c r="O16" i="2"/>
  <c r="Q16" i="2" s="1"/>
  <c r="AD15" i="2"/>
  <c r="AF15" i="2" s="1"/>
  <c r="W15" i="2"/>
  <c r="Y15" i="2" s="1"/>
  <c r="O15" i="2"/>
  <c r="Q15" i="2" s="1"/>
  <c r="AD14" i="2"/>
  <c r="AF14" i="2" s="1"/>
  <c r="W14" i="2"/>
  <c r="Y14" i="2" s="1"/>
  <c r="O14" i="2"/>
  <c r="Q14" i="2" s="1"/>
  <c r="AD13" i="2"/>
  <c r="AF13" i="2" s="1"/>
  <c r="W13" i="2"/>
  <c r="Y13" i="2" s="1"/>
  <c r="O13" i="2"/>
  <c r="Q13" i="2" s="1"/>
  <c r="AD12" i="2"/>
  <c r="AF12" i="2" s="1"/>
  <c r="W12" i="2"/>
  <c r="Y12" i="2" s="1"/>
  <c r="O12" i="2"/>
  <c r="Q12" i="2" s="1"/>
  <c r="AD11" i="2"/>
  <c r="AF11" i="2" s="1"/>
  <c r="W11" i="2"/>
  <c r="Y11" i="2" s="1"/>
  <c r="O11" i="2"/>
  <c r="Q11" i="2" s="1"/>
  <c r="AD10" i="2"/>
  <c r="AF10" i="2" s="1"/>
  <c r="W10" i="2"/>
  <c r="Y10" i="2" s="1"/>
  <c r="O10" i="2"/>
  <c r="Q10" i="2" s="1"/>
  <c r="AD9" i="2"/>
  <c r="AF9" i="2" s="1"/>
  <c r="W9" i="2"/>
  <c r="Y9" i="2" s="1"/>
  <c r="O9" i="2"/>
  <c r="Q9" i="2" s="1"/>
  <c r="AD8" i="2"/>
  <c r="AF8" i="2" s="1"/>
  <c r="W8" i="2"/>
  <c r="Y8" i="2" s="1"/>
  <c r="O8" i="2"/>
  <c r="Q8" i="2" s="1"/>
  <c r="AD7" i="2"/>
  <c r="AF7" i="2" s="1"/>
  <c r="W7" i="2"/>
  <c r="Y7" i="2" s="1"/>
  <c r="O7" i="2"/>
  <c r="Q7" i="2" s="1"/>
  <c r="AD6" i="2"/>
  <c r="AF6" i="2" s="1"/>
  <c r="W6" i="2"/>
  <c r="Y6" i="2" s="1"/>
  <c r="O6" i="2"/>
  <c r="Q6" i="2" s="1"/>
  <c r="AD5" i="2"/>
  <c r="AF5" i="2" s="1"/>
  <c r="W5" i="2"/>
  <c r="Y5" i="2" s="1"/>
  <c r="O5" i="2"/>
  <c r="Q5" i="2" s="1"/>
  <c r="AD4" i="2"/>
  <c r="AF4" i="2" s="1"/>
  <c r="W4" i="2"/>
  <c r="Y4" i="2" s="1"/>
  <c r="O4" i="2"/>
  <c r="Q4" i="2" s="1"/>
  <c r="AD12" i="1"/>
  <c r="AF12" i="1" s="1"/>
  <c r="W12" i="1"/>
  <c r="Y12" i="1" s="1"/>
  <c r="O12" i="1"/>
  <c r="Q12" i="1" s="1"/>
  <c r="AD11" i="1"/>
  <c r="AF11" i="1" s="1"/>
  <c r="W11" i="1"/>
  <c r="Y11" i="1" s="1"/>
  <c r="O11" i="1"/>
  <c r="Q11" i="1" s="1"/>
  <c r="AD10" i="1"/>
  <c r="AF10" i="1" s="1"/>
  <c r="W10" i="1"/>
  <c r="Y10" i="1" s="1"/>
  <c r="O10" i="1"/>
  <c r="Q10" i="1" s="1"/>
  <c r="AD9" i="1"/>
  <c r="AF9" i="1" s="1"/>
  <c r="W9" i="1"/>
  <c r="Y9" i="1" s="1"/>
  <c r="O9" i="1"/>
  <c r="Q9" i="1" s="1"/>
  <c r="AD8" i="1"/>
  <c r="AF8" i="1" s="1"/>
  <c r="W8" i="1"/>
  <c r="Y8" i="1" s="1"/>
  <c r="O8" i="1"/>
  <c r="Q8" i="1" s="1"/>
  <c r="AD7" i="1"/>
  <c r="AF7" i="1" s="1"/>
  <c r="W7" i="1"/>
  <c r="Y7" i="1" s="1"/>
  <c r="O7" i="1"/>
  <c r="Q7" i="1" s="1"/>
  <c r="AD6" i="1"/>
  <c r="AF6" i="1" s="1"/>
  <c r="W6" i="1"/>
  <c r="Y6" i="1" s="1"/>
  <c r="O6" i="1"/>
  <c r="Q6" i="1" s="1"/>
  <c r="AD5" i="1"/>
  <c r="AF5" i="1" s="1"/>
  <c r="W5" i="1"/>
  <c r="Y5" i="1" s="1"/>
  <c r="O5" i="1"/>
  <c r="Q5" i="1" s="1"/>
  <c r="AD4" i="1"/>
  <c r="AF4" i="1" s="1"/>
  <c r="W4" i="1"/>
  <c r="Y4" i="1" s="1"/>
  <c r="O4" i="1"/>
  <c r="Q4" i="1" s="1"/>
  <c r="AF4" i="6" l="1"/>
  <c r="AF8" i="6"/>
  <c r="AF12" i="6"/>
  <c r="AF16" i="6"/>
  <c r="AF4" i="5"/>
  <c r="AF8" i="5"/>
  <c r="AF12" i="5"/>
  <c r="AF16" i="5"/>
  <c r="AF20" i="5"/>
  <c r="AF5" i="5"/>
  <c r="AF9" i="5"/>
  <c r="AF13" i="5"/>
  <c r="AF17" i="5"/>
  <c r="AF6" i="5"/>
  <c r="AF10" i="5"/>
  <c r="AF14" i="5"/>
  <c r="A14" i="5" s="1"/>
  <c r="AF18" i="5"/>
  <c r="AF7" i="5"/>
  <c r="AF11" i="5"/>
  <c r="AF15" i="5"/>
  <c r="A15" i="5" s="1"/>
  <c r="AF19" i="5"/>
  <c r="AF9" i="7"/>
  <c r="AF13" i="7"/>
  <c r="AF17" i="7"/>
  <c r="AF21" i="7"/>
  <c r="AF4" i="7"/>
  <c r="AF5" i="7"/>
  <c r="AF6" i="7"/>
  <c r="AF7" i="7"/>
  <c r="AF8" i="7"/>
  <c r="AF12" i="7"/>
  <c r="AF16" i="7"/>
  <c r="AF20" i="7"/>
  <c r="AF6" i="6"/>
  <c r="AF10" i="6"/>
  <c r="AF14" i="6"/>
  <c r="AF18" i="6"/>
  <c r="AF5" i="6"/>
  <c r="A5" i="6" s="1"/>
  <c r="AF9" i="6"/>
  <c r="AF13" i="6"/>
  <c r="AF17" i="6"/>
  <c r="A9" i="5"/>
  <c r="AG5" i="2"/>
  <c r="AG9" i="2"/>
  <c r="AG13" i="2"/>
  <c r="AG17" i="2"/>
  <c r="AG21" i="2"/>
  <c r="AG6" i="2"/>
  <c r="AG10" i="2"/>
  <c r="AG14" i="2"/>
  <c r="AG18" i="2"/>
  <c r="AG7" i="4"/>
  <c r="AG6" i="4"/>
  <c r="AG5" i="4"/>
  <c r="A5" i="4" s="1"/>
  <c r="AG4" i="3"/>
  <c r="AG5" i="3"/>
  <c r="A5" i="3" s="1"/>
  <c r="AG8" i="1"/>
  <c r="AG12" i="1"/>
  <c r="AG4" i="1"/>
  <c r="AG4" i="2"/>
  <c r="AG12" i="2"/>
  <c r="AG16" i="2"/>
  <c r="AG20" i="2"/>
  <c r="AG8" i="2"/>
  <c r="AG7" i="2"/>
  <c r="AG11" i="2"/>
  <c r="A11" i="2" s="1"/>
  <c r="AG15" i="2"/>
  <c r="AG19" i="2"/>
  <c r="AG5" i="1"/>
  <c r="AG9" i="1"/>
  <c r="AG7" i="1"/>
  <c r="AG11" i="1"/>
  <c r="AG6" i="1"/>
  <c r="AG10" i="1"/>
  <c r="A8" i="7" l="1"/>
  <c r="A18" i="5"/>
  <c r="A13" i="5"/>
  <c r="A16" i="5"/>
  <c r="A12" i="5"/>
  <c r="A19" i="5"/>
  <c r="A10" i="5"/>
  <c r="A8" i="5"/>
  <c r="A17" i="5"/>
  <c r="A7" i="5"/>
  <c r="A6" i="5"/>
  <c r="A5" i="5"/>
  <c r="A11" i="5"/>
  <c r="A20" i="5"/>
  <c r="A4" i="5"/>
  <c r="A4" i="7"/>
  <c r="A9" i="7"/>
  <c r="A10" i="7"/>
  <c r="A20" i="7"/>
  <c r="A7" i="7"/>
  <c r="A21" i="7"/>
  <c r="A22" i="7"/>
  <c r="A19" i="7"/>
  <c r="A16" i="7"/>
  <c r="A6" i="7"/>
  <c r="A17" i="7"/>
  <c r="A18" i="7"/>
  <c r="A15" i="7"/>
  <c r="A12" i="7"/>
  <c r="A5" i="7"/>
  <c r="A13" i="7"/>
  <c r="A14" i="7"/>
  <c r="A11" i="7"/>
  <c r="A14" i="6"/>
  <c r="A12" i="6"/>
  <c r="A17" i="6"/>
  <c r="A16" i="6"/>
  <c r="A10" i="6"/>
  <c r="A15" i="6"/>
  <c r="A13" i="6"/>
  <c r="A4" i="6"/>
  <c r="A6" i="6"/>
  <c r="A11" i="6"/>
  <c r="A19" i="6"/>
  <c r="A9" i="6"/>
  <c r="A18" i="6"/>
  <c r="A8" i="6"/>
  <c r="A7" i="6"/>
  <c r="A7" i="4"/>
  <c r="A6" i="4"/>
  <c r="A4" i="4"/>
  <c r="A4" i="3"/>
  <c r="A10" i="1"/>
  <c r="A12" i="1"/>
  <c r="A16" i="2"/>
  <c r="A7" i="2"/>
  <c r="A12" i="2"/>
  <c r="A18" i="2"/>
  <c r="A19" i="2"/>
  <c r="A8" i="2"/>
  <c r="A10" i="2"/>
  <c r="A4" i="2"/>
  <c r="A14" i="2"/>
  <c r="A13" i="2"/>
  <c r="A9" i="2"/>
  <c r="A5" i="2"/>
  <c r="A15" i="2"/>
  <c r="A21" i="2"/>
  <c r="A20" i="2"/>
  <c r="A17" i="2"/>
  <c r="A6" i="2"/>
  <c r="A6" i="1"/>
  <c r="A8" i="1"/>
  <c r="A4" i="1"/>
  <c r="A11" i="1"/>
  <c r="A9" i="1"/>
  <c r="A7" i="1"/>
  <c r="A5" i="1"/>
</calcChain>
</file>

<file path=xl/sharedStrings.xml><?xml version="1.0" encoding="utf-8"?>
<sst xmlns="http://schemas.openxmlformats.org/spreadsheetml/2006/main" count="760" uniqueCount="357">
  <si>
    <t>Kategorie B - Bílina</t>
  </si>
  <si>
    <t>Tým</t>
  </si>
  <si>
    <t>Název týmu</t>
  </si>
  <si>
    <t>Škola, organizace</t>
  </si>
  <si>
    <t>a</t>
  </si>
  <si>
    <t>b</t>
  </si>
  <si>
    <t>c</t>
  </si>
  <si>
    <t>d</t>
  </si>
  <si>
    <t>k</t>
  </si>
  <si>
    <t>úloha 2</t>
  </si>
  <si>
    <t>e</t>
  </si>
  <si>
    <t>celkem</t>
  </si>
  <si>
    <t>B08</t>
  </si>
  <si>
    <t>Lukáš</t>
  </si>
  <si>
    <t>Lukáš Moravec</t>
  </si>
  <si>
    <t>9.</t>
  </si>
  <si>
    <t>Budík, z. s. Žatec</t>
  </si>
  <si>
    <t>B13</t>
  </si>
  <si>
    <t>Hampejs, Novotný, Vágner</t>
  </si>
  <si>
    <t>Dominik Hampejs</t>
  </si>
  <si>
    <t>Radek Novotný</t>
  </si>
  <si>
    <t>André Vágner</t>
  </si>
  <si>
    <t>ZŠ Bílá cesta</t>
  </si>
  <si>
    <t>B12</t>
  </si>
  <si>
    <t>Soujmenovci</t>
  </si>
  <si>
    <t>Petr Havlíček</t>
  </si>
  <si>
    <t>Petr Pém</t>
  </si>
  <si>
    <t>6.</t>
  </si>
  <si>
    <t>DDM Bílina</t>
  </si>
  <si>
    <t>B05</t>
  </si>
  <si>
    <t>Souhlasím</t>
  </si>
  <si>
    <t>Jiří Křížek</t>
  </si>
  <si>
    <t>7.</t>
  </si>
  <si>
    <t>Jiří Růta</t>
  </si>
  <si>
    <t>ZŠ TGM Hodkovice nad Mohelkou</t>
  </si>
  <si>
    <t>B06</t>
  </si>
  <si>
    <t>Arigato</t>
  </si>
  <si>
    <t>Emil Milan Kněbort</t>
  </si>
  <si>
    <t>B11</t>
  </si>
  <si>
    <t>PB tým</t>
  </si>
  <si>
    <t>Jakub Martinovský</t>
  </si>
  <si>
    <t>Michal Švec</t>
  </si>
  <si>
    <t>B10</t>
  </si>
  <si>
    <t>Rotvíci</t>
  </si>
  <si>
    <t>Tomáš Kassal</t>
  </si>
  <si>
    <t>B07</t>
  </si>
  <si>
    <t>VlachRichtr</t>
  </si>
  <si>
    <t>Jan Vlach</t>
  </si>
  <si>
    <t>8.</t>
  </si>
  <si>
    <t>Jiří Richtr</t>
  </si>
  <si>
    <t>Gymnázium Dr. Emila Holuba</t>
  </si>
  <si>
    <t>B09</t>
  </si>
  <si>
    <t>Melouni</t>
  </si>
  <si>
    <t>Jan Volráb</t>
  </si>
  <si>
    <t>Kategorie B - České Budějovice</t>
  </si>
  <si>
    <t>B20</t>
  </si>
  <si>
    <t>IT Crowd</t>
  </si>
  <si>
    <t>Matyáš Hronek</t>
  </si>
  <si>
    <t>Jan Koška</t>
  </si>
  <si>
    <t>TIB České Budějovice</t>
  </si>
  <si>
    <t>B14</t>
  </si>
  <si>
    <t>2K</t>
  </si>
  <si>
    <t>Melichar Konečný</t>
  </si>
  <si>
    <t>Vavřinec Konečný</t>
  </si>
  <si>
    <t>GJVJ Č. Budějovice</t>
  </si>
  <si>
    <t>B16</t>
  </si>
  <si>
    <t>Kundrát</t>
  </si>
  <si>
    <t>Martin Kundrát</t>
  </si>
  <si>
    <t>B18</t>
  </si>
  <si>
    <t>Hlavatý</t>
  </si>
  <si>
    <t>Janek Hlavatý</t>
  </si>
  <si>
    <t>GJVJ České Budějovice</t>
  </si>
  <si>
    <t>B32</t>
  </si>
  <si>
    <t>sdpivson-kopie.bpr</t>
  </si>
  <si>
    <t>Ondřej Lukeš</t>
  </si>
  <si>
    <t>Petr Šmerda</t>
  </si>
  <si>
    <t>Jiří Jáchym</t>
  </si>
  <si>
    <t>ZŠ Dukelská Strakonice</t>
  </si>
  <si>
    <t>B21</t>
  </si>
  <si>
    <t>root</t>
  </si>
  <si>
    <t>Ondřej Kalousek</t>
  </si>
  <si>
    <t>B24</t>
  </si>
  <si>
    <t>Banáni</t>
  </si>
  <si>
    <t>Jan Franěk</t>
  </si>
  <si>
    <t>Jakub Haymann</t>
  </si>
  <si>
    <t>Matyáš Šíp</t>
  </si>
  <si>
    <t>ZŠ a MŠ L.Kuby 48, České Budějovice</t>
  </si>
  <si>
    <t>B17</t>
  </si>
  <si>
    <t>Štěch</t>
  </si>
  <si>
    <t>Jan Štěch</t>
  </si>
  <si>
    <t>Jiří Štěch</t>
  </si>
  <si>
    <t>B15</t>
  </si>
  <si>
    <t>Hrechanyuk</t>
  </si>
  <si>
    <t>Andriy Hrechanyuk</t>
  </si>
  <si>
    <t>B23</t>
  </si>
  <si>
    <t>Alex</t>
  </si>
  <si>
    <t>Alexej Tušl</t>
  </si>
  <si>
    <t>B29</t>
  </si>
  <si>
    <t>Daniel Matyáš</t>
  </si>
  <si>
    <t>B19</t>
  </si>
  <si>
    <t>Albert</t>
  </si>
  <si>
    <t>Albert Bastl</t>
  </si>
  <si>
    <t>B26</t>
  </si>
  <si>
    <t>Nightmares</t>
  </si>
  <si>
    <t>Dagmar Jiroušková</t>
  </si>
  <si>
    <t>Jana Suchanová</t>
  </si>
  <si>
    <t>B22</t>
  </si>
  <si>
    <t>Adam</t>
  </si>
  <si>
    <t>Adam Primus</t>
  </si>
  <si>
    <t>ZŠ a MŠ L. Kuby 48, České Budějovice</t>
  </si>
  <si>
    <t>B27</t>
  </si>
  <si>
    <t>ValečTeam2</t>
  </si>
  <si>
    <t>Tomáš Slatinský</t>
  </si>
  <si>
    <t>4.</t>
  </si>
  <si>
    <t>Tomáš Vrbka</t>
  </si>
  <si>
    <t>ZŠ a MŠ Valeč</t>
  </si>
  <si>
    <t>B28</t>
  </si>
  <si>
    <t>ValečTeam3</t>
  </si>
  <si>
    <t>Lukáš Bobek</t>
  </si>
  <si>
    <t>Petr Chytka</t>
  </si>
  <si>
    <t>B33</t>
  </si>
  <si>
    <t>Vítek a Lukáš</t>
  </si>
  <si>
    <t>Vít Novotný</t>
  </si>
  <si>
    <t>Lukáš Velek</t>
  </si>
  <si>
    <t>B30</t>
  </si>
  <si>
    <t>Filip Lopatka</t>
  </si>
  <si>
    <t>1. účastník</t>
  </si>
  <si>
    <t>tř.</t>
  </si>
  <si>
    <t>2. účastník</t>
  </si>
  <si>
    <t>3. účastník</t>
  </si>
  <si>
    <t>Kategorie B - Litovel</t>
  </si>
  <si>
    <t>B35</t>
  </si>
  <si>
    <t>Matyáš Peroutík</t>
  </si>
  <si>
    <t>ZŠ a MŠ Kopřivnice 17. listopadu</t>
  </si>
  <si>
    <t>B34</t>
  </si>
  <si>
    <t>INFYMA</t>
  </si>
  <si>
    <t>Tomáš Němeček</t>
  </si>
  <si>
    <t>ZŠ Litovel, Vítězná 1250, okres Olomouc</t>
  </si>
  <si>
    <t>tř</t>
  </si>
  <si>
    <t xml:space="preserve">Kategorie B - Praha </t>
  </si>
  <si>
    <t>B04</t>
  </si>
  <si>
    <t>TELMA</t>
  </si>
  <si>
    <t>Vítek Mach</t>
  </si>
  <si>
    <t>Jan Telinger</t>
  </si>
  <si>
    <t>TIB, z.s.</t>
  </si>
  <si>
    <t>B02</t>
  </si>
  <si>
    <t>Ondra</t>
  </si>
  <si>
    <t>Ondřej Palouš</t>
  </si>
  <si>
    <t>B03</t>
  </si>
  <si>
    <t>Jirka</t>
  </si>
  <si>
    <t>Jiří Křeček</t>
  </si>
  <si>
    <t>B01</t>
  </si>
  <si>
    <t>Daku</t>
  </si>
  <si>
    <t>David Adjal</t>
  </si>
  <si>
    <t>Jakub Votruba</t>
  </si>
  <si>
    <t>FZŠ Trávníčkova</t>
  </si>
  <si>
    <t>Pořadí</t>
  </si>
  <si>
    <t>úloha 3</t>
  </si>
  <si>
    <t>úloha 4</t>
  </si>
  <si>
    <t>Kategorie A - Bílina</t>
  </si>
  <si>
    <t>A26</t>
  </si>
  <si>
    <t>Koubíkovo tým</t>
  </si>
  <si>
    <t>Martin Kouba</t>
  </si>
  <si>
    <t>5.</t>
  </si>
  <si>
    <t>Vojtěch Šauer</t>
  </si>
  <si>
    <t>A36</t>
  </si>
  <si>
    <t>Kubát</t>
  </si>
  <si>
    <t>Vojtěch Kubát</t>
  </si>
  <si>
    <t>A30</t>
  </si>
  <si>
    <t>AP tým</t>
  </si>
  <si>
    <t>Vladimír Adamenko</t>
  </si>
  <si>
    <t>Adam Pícha</t>
  </si>
  <si>
    <t>A37</t>
  </si>
  <si>
    <t>Pokorný</t>
  </si>
  <si>
    <t>Šimon Pokorný</t>
  </si>
  <si>
    <t>A34</t>
  </si>
  <si>
    <t>Kautnyj</t>
  </si>
  <si>
    <t>Michal Kautnyj</t>
  </si>
  <si>
    <t>A25</t>
  </si>
  <si>
    <t>Drahoš</t>
  </si>
  <si>
    <t>Drahomír Pop</t>
  </si>
  <si>
    <t>A33</t>
  </si>
  <si>
    <t>Böhme, Hurych</t>
  </si>
  <si>
    <t>Matěj Böhme</t>
  </si>
  <si>
    <t>2.</t>
  </si>
  <si>
    <t>Petr Hurych</t>
  </si>
  <si>
    <t>A35</t>
  </si>
  <si>
    <t>Kolenatá</t>
  </si>
  <si>
    <t>Šárka Kolenatá</t>
  </si>
  <si>
    <t>3.</t>
  </si>
  <si>
    <t>A22</t>
  </si>
  <si>
    <t>Fuka, Kubiš</t>
  </si>
  <si>
    <t>Ondřej Kubiš</t>
  </si>
  <si>
    <t>Matyáš Fuka</t>
  </si>
  <si>
    <t>Biskupské gymnázium, ZŠ a MŠ Bohosudov</t>
  </si>
  <si>
    <t>A20</t>
  </si>
  <si>
    <t>Mohelky</t>
  </si>
  <si>
    <t>Lukáš Hart</t>
  </si>
  <si>
    <t>A23</t>
  </si>
  <si>
    <t>Slíva</t>
  </si>
  <si>
    <t>Ondřej Slíva</t>
  </si>
  <si>
    <t>A27</t>
  </si>
  <si>
    <t>Martin</t>
  </si>
  <si>
    <t>Martin Černý</t>
  </si>
  <si>
    <t>A24</t>
  </si>
  <si>
    <t>Zvoníková, Popelková</t>
  </si>
  <si>
    <t>Apoléna Zvoníková</t>
  </si>
  <si>
    <t>Daniela Popelková</t>
  </si>
  <si>
    <t>A29</t>
  </si>
  <si>
    <t>TeBa</t>
  </si>
  <si>
    <t>Tereza Fárková</t>
  </si>
  <si>
    <t>Barbora Duchoňová</t>
  </si>
  <si>
    <t>A21</t>
  </si>
  <si>
    <t>Super Baltíci</t>
  </si>
  <si>
    <t>Vojtěch Bučil</t>
  </si>
  <si>
    <t>Jakub Janšta</t>
  </si>
  <si>
    <t>AMA School Most</t>
  </si>
  <si>
    <t>A28</t>
  </si>
  <si>
    <t>Super pecky</t>
  </si>
  <si>
    <t>Michal Pintr</t>
  </si>
  <si>
    <t>A32</t>
  </si>
  <si>
    <t>KolKol</t>
  </si>
  <si>
    <t>Petr Kollár</t>
  </si>
  <si>
    <t>Jiří Kolman</t>
  </si>
  <si>
    <t>Kategorie A - České Budějovice</t>
  </si>
  <si>
    <t>A43</t>
  </si>
  <si>
    <t>#BANANA</t>
  </si>
  <si>
    <t>Tobiáš Brodec</t>
  </si>
  <si>
    <t>A47</t>
  </si>
  <si>
    <t>Střelci</t>
  </si>
  <si>
    <t>Daniel Stránský</t>
  </si>
  <si>
    <t>Jiří Gasseldorfer</t>
  </si>
  <si>
    <t>Ondřej Bednář</t>
  </si>
  <si>
    <t>A38</t>
  </si>
  <si>
    <t>Blázniví pomeranči</t>
  </si>
  <si>
    <t>Daniel Petrů</t>
  </si>
  <si>
    <t>Ondřej Ryjáček</t>
  </si>
  <si>
    <t>1.</t>
  </si>
  <si>
    <t>A46</t>
  </si>
  <si>
    <t>Sladké jahůdky</t>
  </si>
  <si>
    <t>Adéla Chvalová</t>
  </si>
  <si>
    <t>Kristina Staesová</t>
  </si>
  <si>
    <t>A40</t>
  </si>
  <si>
    <t>Mimoni</t>
  </si>
  <si>
    <t>Jan Slavětínský</t>
  </si>
  <si>
    <t>Ondřej Buchar</t>
  </si>
  <si>
    <t>Matěj Haymann</t>
  </si>
  <si>
    <t>A45</t>
  </si>
  <si>
    <t>PROGRAMÁTOŘI</t>
  </si>
  <si>
    <t>Patrik Staes</t>
  </si>
  <si>
    <t>Tomáš Brichta</t>
  </si>
  <si>
    <t>A44</t>
  </si>
  <si>
    <t>Elišky</t>
  </si>
  <si>
    <t>Eliška Barbora Plachtová</t>
  </si>
  <si>
    <t>Eliška Haymannová</t>
  </si>
  <si>
    <t>A49</t>
  </si>
  <si>
    <t>Jakub Krahulec</t>
  </si>
  <si>
    <t>A50</t>
  </si>
  <si>
    <t>Kryštofkiki</t>
  </si>
  <si>
    <t>Kryštof Brand</t>
  </si>
  <si>
    <t>A51</t>
  </si>
  <si>
    <t>miki riki jedou bomby</t>
  </si>
  <si>
    <t>Mikuláš Smetana</t>
  </si>
  <si>
    <t>Richard Polanka</t>
  </si>
  <si>
    <t>A42</t>
  </si>
  <si>
    <t>Satani</t>
  </si>
  <si>
    <t>Michal Kalina</t>
  </si>
  <si>
    <t>Tomáš Johaník</t>
  </si>
  <si>
    <t>Zdeněk Chval</t>
  </si>
  <si>
    <t>A41</t>
  </si>
  <si>
    <t>Racers</t>
  </si>
  <si>
    <t>Jan Kňourek</t>
  </si>
  <si>
    <t>Jiří Fencl</t>
  </si>
  <si>
    <t>A53</t>
  </si>
  <si>
    <t>Tereza Strnadová</t>
  </si>
  <si>
    <t>A39</t>
  </si>
  <si>
    <t>Kapříci</t>
  </si>
  <si>
    <t>Filip Pogorelskij</t>
  </si>
  <si>
    <t>František Malík</t>
  </si>
  <si>
    <t>A52</t>
  </si>
  <si>
    <t>Teo a Ondra</t>
  </si>
  <si>
    <t>Ondřej Buben</t>
  </si>
  <si>
    <t>Teodor Káles</t>
  </si>
  <si>
    <t>A48</t>
  </si>
  <si>
    <t>ValečTeam1</t>
  </si>
  <si>
    <t>Veronika Doležalová</t>
  </si>
  <si>
    <t>Štěpán Novák</t>
  </si>
  <si>
    <t>Kategorie A - Praha</t>
  </si>
  <si>
    <t>A07</t>
  </si>
  <si>
    <t>Smaharic</t>
  </si>
  <si>
    <t>Richard Smáha</t>
  </si>
  <si>
    <t>A08</t>
  </si>
  <si>
    <t>Fíla</t>
  </si>
  <si>
    <t>Filip Majer</t>
  </si>
  <si>
    <t>A09</t>
  </si>
  <si>
    <t>RH</t>
  </si>
  <si>
    <t>Radovan Holčík</t>
  </si>
  <si>
    <t>A15</t>
  </si>
  <si>
    <t>Honza</t>
  </si>
  <si>
    <t>Jan Tichon</t>
  </si>
  <si>
    <t>ZŠ Mohylová</t>
  </si>
  <si>
    <t>A10</t>
  </si>
  <si>
    <t>Fixa 001</t>
  </si>
  <si>
    <t>Daniel Dočkal</t>
  </si>
  <si>
    <t>Jáchym Míkovec</t>
  </si>
  <si>
    <t>A01</t>
  </si>
  <si>
    <t>Fanda</t>
  </si>
  <si>
    <t>František Šimek</t>
  </si>
  <si>
    <t>FZŠ Brdičkova</t>
  </si>
  <si>
    <t>A16</t>
  </si>
  <si>
    <t>Lamy.CZ</t>
  </si>
  <si>
    <t>Maxmilián Mečíř</t>
  </si>
  <si>
    <t>Karolína Dalibová</t>
  </si>
  <si>
    <t>Eliška Brandejsová</t>
  </si>
  <si>
    <t>ZŠ Pražačka</t>
  </si>
  <si>
    <t>A14</t>
  </si>
  <si>
    <t>Noname</t>
  </si>
  <si>
    <t>Martin Šimša</t>
  </si>
  <si>
    <t>Lukáš Kopecký</t>
  </si>
  <si>
    <t>ZŠ Mládí</t>
  </si>
  <si>
    <t>A02</t>
  </si>
  <si>
    <t>Baltíkovci</t>
  </si>
  <si>
    <t>Denis Rešitko</t>
  </si>
  <si>
    <t>Klára Futejová</t>
  </si>
  <si>
    <t>A17</t>
  </si>
  <si>
    <t>Baltíci s.r.o.</t>
  </si>
  <si>
    <t>Jakub Stáňa</t>
  </si>
  <si>
    <t>Jasmína Tomková</t>
  </si>
  <si>
    <t>Kateřina Hosnedlová</t>
  </si>
  <si>
    <t>A03</t>
  </si>
  <si>
    <t>Matěj</t>
  </si>
  <si>
    <t>Matěj Petříček</t>
  </si>
  <si>
    <t>A18</t>
  </si>
  <si>
    <t>Lávový tým</t>
  </si>
  <si>
    <t>Jonáš Havránek</t>
  </si>
  <si>
    <t>ZŠ Vratislavova</t>
  </si>
  <si>
    <t>A11</t>
  </si>
  <si>
    <t>Vojta</t>
  </si>
  <si>
    <t>Vojtěch Petr</t>
  </si>
  <si>
    <t>A19</t>
  </si>
  <si>
    <t xml:space="preserve">Michal </t>
  </si>
  <si>
    <t>Michal Mückstein</t>
  </si>
  <si>
    <t>A12</t>
  </si>
  <si>
    <t>Vojtěch Mach</t>
  </si>
  <si>
    <t>FZŠ prof. O. Chlupa</t>
  </si>
  <si>
    <t>A06</t>
  </si>
  <si>
    <t>Adam Burda</t>
  </si>
  <si>
    <t>A04</t>
  </si>
  <si>
    <t>Veronika</t>
  </si>
  <si>
    <t>Veronika Krásná</t>
  </si>
  <si>
    <t>A13</t>
  </si>
  <si>
    <t>Adam Horský</t>
  </si>
  <si>
    <t>A05</t>
  </si>
  <si>
    <t>Jára</t>
  </si>
  <si>
    <t>Jaromír Matějek</t>
  </si>
  <si>
    <t xml:space="preserve"> </t>
  </si>
  <si>
    <t>úloha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</si>
</sst>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0" borderId="14" xfId="0" applyFont="1" applyBorder="1"/>
    <xf numFmtId="0" fontId="4" fillId="5" borderId="15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 vertical="center"/>
    </xf>
    <xf numFmtId="0" fontId="0" fillId="0" borderId="19" xfId="0" applyFont="1" applyBorder="1"/>
    <xf numFmtId="0" fontId="0" fillId="0" borderId="20" xfId="0" applyFont="1" applyBorder="1"/>
    <xf numFmtId="0" fontId="4" fillId="6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4" fillId="6" borderId="21" xfId="0" applyFont="1" applyFill="1" applyBorder="1" applyAlignment="1">
      <alignment horizontal="center"/>
    </xf>
    <xf numFmtId="0" fontId="0" fillId="0" borderId="2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2" xfId="0" applyFont="1" applyBorder="1"/>
    <xf numFmtId="0" fontId="0" fillId="0" borderId="26" xfId="0" applyFont="1" applyBorder="1"/>
    <xf numFmtId="0" fontId="0" fillId="0" borderId="3" xfId="0" applyFont="1" applyBorder="1"/>
    <xf numFmtId="0" fontId="0" fillId="0" borderId="2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7" xfId="0" applyFont="1" applyBorder="1"/>
    <xf numFmtId="0" fontId="4" fillId="8" borderId="20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6" borderId="1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0" fillId="0" borderId="22" xfId="0" applyFont="1" applyBorder="1"/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3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workbookViewId="0">
      <selection activeCell="H27" sqref="H27"/>
    </sheetView>
  </sheetViews>
  <sheetFormatPr defaultRowHeight="15" x14ac:dyDescent="0.25"/>
  <cols>
    <col min="1" max="1" width="6.7109375" customWidth="1"/>
    <col min="2" max="2" width="4.7109375" customWidth="1"/>
    <col min="3" max="3" width="20.42578125" customWidth="1"/>
    <col min="4" max="4" width="18.7109375" bestFit="1" customWidth="1"/>
    <col min="5" max="5" width="3.5703125" bestFit="1" customWidth="1"/>
    <col min="6" max="6" width="18.42578125" bestFit="1" customWidth="1"/>
    <col min="7" max="7" width="3.5703125" bestFit="1" customWidth="1"/>
    <col min="8" max="8" width="11" bestFit="1" customWidth="1"/>
    <col min="9" max="9" width="3.5703125" bestFit="1" customWidth="1"/>
    <col min="10" max="10" width="39.28515625" customWidth="1"/>
    <col min="11" max="11" width="2" customWidth="1"/>
    <col min="12" max="12" width="2.140625" customWidth="1"/>
    <col min="13" max="14" width="3" customWidth="1"/>
    <col min="15" max="15" width="4" customWidth="1"/>
    <col min="16" max="16" width="7" customWidth="1"/>
    <col min="17" max="17" width="2" customWidth="1"/>
    <col min="18" max="18" width="2.140625" customWidth="1"/>
    <col min="19" max="19" width="2" customWidth="1"/>
    <col min="20" max="20" width="2.140625" customWidth="1"/>
    <col min="21" max="21" width="3" customWidth="1"/>
    <col min="22" max="22" width="5" customWidth="1"/>
    <col min="23" max="23" width="7" customWidth="1"/>
    <col min="24" max="24" width="2" customWidth="1"/>
    <col min="25" max="25" width="2.140625" customWidth="1"/>
    <col min="26" max="26" width="2" customWidth="1"/>
    <col min="27" max="27" width="3" customWidth="1"/>
    <col min="28" max="28" width="2.140625" customWidth="1"/>
    <col min="29" max="29" width="3" customWidth="1"/>
    <col min="30" max="30" width="4" customWidth="1"/>
    <col min="31" max="32" width="7.42578125" customWidth="1"/>
  </cols>
  <sheetData>
    <row r="1" spans="1:32" ht="27" thickBot="1" x14ac:dyDescent="0.45">
      <c r="A1" s="80" t="s">
        <v>159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2" x14ac:dyDescent="0.25">
      <c r="A2" s="53" t="s">
        <v>156</v>
      </c>
      <c r="B2" s="54" t="s">
        <v>1</v>
      </c>
      <c r="C2" s="54" t="s">
        <v>2</v>
      </c>
      <c r="D2" s="54" t="s">
        <v>126</v>
      </c>
      <c r="E2" s="54" t="s">
        <v>127</v>
      </c>
      <c r="F2" s="54" t="s">
        <v>128</v>
      </c>
      <c r="G2" s="54" t="s">
        <v>127</v>
      </c>
      <c r="H2" s="54" t="s">
        <v>129</v>
      </c>
      <c r="I2" s="54" t="s">
        <v>127</v>
      </c>
      <c r="J2" s="55" t="s">
        <v>3</v>
      </c>
      <c r="K2" s="61" t="s">
        <v>356</v>
      </c>
      <c r="L2" s="59"/>
      <c r="M2" s="59"/>
      <c r="N2" s="59"/>
      <c r="O2" s="59"/>
      <c r="P2" s="62"/>
      <c r="Q2" s="60" t="s">
        <v>9</v>
      </c>
      <c r="R2" s="7"/>
      <c r="S2" s="7"/>
      <c r="T2" s="7"/>
      <c r="U2" s="7"/>
      <c r="V2" s="7"/>
      <c r="W2" s="63"/>
      <c r="X2" s="45" t="s">
        <v>157</v>
      </c>
      <c r="Y2" s="8"/>
      <c r="Z2" s="8"/>
      <c r="AA2" s="8"/>
      <c r="AB2" s="8"/>
      <c r="AC2" s="8"/>
      <c r="AD2" s="8"/>
      <c r="AE2" s="49"/>
      <c r="AF2" s="22" t="s">
        <v>11</v>
      </c>
    </row>
    <row r="3" spans="1:32" s="5" customFormat="1" ht="15.75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8"/>
      <c r="K3" s="38" t="s">
        <v>4</v>
      </c>
      <c r="L3" s="39" t="s">
        <v>5</v>
      </c>
      <c r="M3" s="39" t="s">
        <v>6</v>
      </c>
      <c r="N3" s="39"/>
      <c r="O3" s="39" t="s">
        <v>8</v>
      </c>
      <c r="P3" s="43" t="s">
        <v>11</v>
      </c>
      <c r="Q3" s="41" t="s">
        <v>4</v>
      </c>
      <c r="R3" s="39" t="s">
        <v>5</v>
      </c>
      <c r="S3" s="39" t="s">
        <v>6</v>
      </c>
      <c r="T3" s="39" t="s">
        <v>7</v>
      </c>
      <c r="U3" s="39"/>
      <c r="V3" s="39" t="s">
        <v>8</v>
      </c>
      <c r="W3" s="40" t="s">
        <v>11</v>
      </c>
      <c r="X3" s="38" t="s">
        <v>4</v>
      </c>
      <c r="Y3" s="39" t="s">
        <v>5</v>
      </c>
      <c r="Z3" s="39" t="s">
        <v>6</v>
      </c>
      <c r="AA3" s="39" t="s">
        <v>7</v>
      </c>
      <c r="AB3" s="39" t="s">
        <v>10</v>
      </c>
      <c r="AC3" s="39"/>
      <c r="AD3" s="39" t="s">
        <v>8</v>
      </c>
      <c r="AE3" s="43" t="s">
        <v>11</v>
      </c>
      <c r="AF3" s="42"/>
    </row>
    <row r="4" spans="1:32" s="4" customFormat="1" x14ac:dyDescent="0.25">
      <c r="A4" s="31">
        <f>_xlfn.RANK.EQ(AF4,$AF$4:$AF$20)</f>
        <v>1</v>
      </c>
      <c r="B4" s="32" t="s">
        <v>160</v>
      </c>
      <c r="C4" s="33" t="s">
        <v>161</v>
      </c>
      <c r="D4" s="33" t="s">
        <v>162</v>
      </c>
      <c r="E4" s="33" t="s">
        <v>163</v>
      </c>
      <c r="F4" s="33" t="s">
        <v>164</v>
      </c>
      <c r="G4" s="33" t="s">
        <v>163</v>
      </c>
      <c r="H4" s="33"/>
      <c r="I4" s="33"/>
      <c r="J4" s="34" t="s">
        <v>16</v>
      </c>
      <c r="K4" s="31">
        <v>9</v>
      </c>
      <c r="L4" s="33">
        <v>8</v>
      </c>
      <c r="M4" s="33">
        <v>12</v>
      </c>
      <c r="N4" s="33">
        <f t="shared" ref="N4:N20" si="0">SUM(K4:M4)</f>
        <v>29</v>
      </c>
      <c r="O4" s="34">
        <v>1.6</v>
      </c>
      <c r="P4" s="52">
        <f t="shared" ref="P4:P20" si="1">N4*O4</f>
        <v>46.400000000000006</v>
      </c>
      <c r="Q4" s="36">
        <v>6</v>
      </c>
      <c r="R4" s="33">
        <v>3</v>
      </c>
      <c r="S4" s="33">
        <v>6</v>
      </c>
      <c r="T4" s="33">
        <v>0</v>
      </c>
      <c r="U4" s="33">
        <f t="shared" ref="U4:U20" si="2">SUM(Q4:T4)</f>
        <v>15</v>
      </c>
      <c r="V4" s="34">
        <v>1.4</v>
      </c>
      <c r="W4" s="52">
        <f t="shared" ref="W4:W20" si="3">U4*V4</f>
        <v>21</v>
      </c>
      <c r="X4" s="31">
        <v>9</v>
      </c>
      <c r="Y4" s="33">
        <v>2</v>
      </c>
      <c r="Z4" s="33">
        <v>0</v>
      </c>
      <c r="AA4" s="33">
        <v>0</v>
      </c>
      <c r="AB4" s="33">
        <v>0</v>
      </c>
      <c r="AC4" s="33">
        <f t="shared" ref="AC4:AC20" si="4">SUM(X4:AB4)</f>
        <v>11</v>
      </c>
      <c r="AD4" s="34">
        <v>1.2</v>
      </c>
      <c r="AE4" s="52">
        <f t="shared" ref="AE4:AE20" si="5">AD4*AC4</f>
        <v>13.2</v>
      </c>
      <c r="AF4" s="37">
        <f t="shared" ref="AF4:AF20" si="6">SUM(P4,W4,AE4)</f>
        <v>80.600000000000009</v>
      </c>
    </row>
    <row r="5" spans="1:32" s="4" customFormat="1" x14ac:dyDescent="0.25">
      <c r="A5" s="10">
        <f>_xlfn.RANK.EQ(AF5,$AF$4:$AF$20)</f>
        <v>2</v>
      </c>
      <c r="B5" s="6" t="s">
        <v>165</v>
      </c>
      <c r="C5" s="3" t="s">
        <v>166</v>
      </c>
      <c r="D5" s="3" t="s">
        <v>167</v>
      </c>
      <c r="E5" s="3" t="s">
        <v>163</v>
      </c>
      <c r="F5" s="3"/>
      <c r="G5" s="3"/>
      <c r="H5" s="3"/>
      <c r="I5" s="3"/>
      <c r="J5" s="14" t="s">
        <v>22</v>
      </c>
      <c r="K5" s="10">
        <v>8</v>
      </c>
      <c r="L5" s="3">
        <v>8</v>
      </c>
      <c r="M5" s="3">
        <v>11</v>
      </c>
      <c r="N5" s="3">
        <f t="shared" si="0"/>
        <v>27</v>
      </c>
      <c r="O5" s="14">
        <v>1.5</v>
      </c>
      <c r="P5" s="28">
        <f t="shared" si="1"/>
        <v>40.5</v>
      </c>
      <c r="Q5" s="17">
        <v>6</v>
      </c>
      <c r="R5" s="3">
        <v>5</v>
      </c>
      <c r="S5" s="3">
        <v>7</v>
      </c>
      <c r="T5" s="3">
        <v>1</v>
      </c>
      <c r="U5" s="3">
        <f t="shared" si="2"/>
        <v>19</v>
      </c>
      <c r="V5" s="14">
        <v>1.5</v>
      </c>
      <c r="W5" s="28">
        <f t="shared" si="3"/>
        <v>28.5</v>
      </c>
      <c r="X5" s="10">
        <v>5</v>
      </c>
      <c r="Y5" s="3">
        <v>1</v>
      </c>
      <c r="Z5" s="3">
        <v>0</v>
      </c>
      <c r="AA5" s="3">
        <v>1</v>
      </c>
      <c r="AB5" s="3">
        <v>0</v>
      </c>
      <c r="AC5" s="3">
        <f t="shared" si="4"/>
        <v>7</v>
      </c>
      <c r="AD5" s="14">
        <v>1.2</v>
      </c>
      <c r="AE5" s="28">
        <f t="shared" si="5"/>
        <v>8.4</v>
      </c>
      <c r="AF5" s="23">
        <f t="shared" si="6"/>
        <v>77.400000000000006</v>
      </c>
    </row>
    <row r="6" spans="1:32" s="4" customFormat="1" x14ac:dyDescent="0.25">
      <c r="A6" s="10">
        <f>_xlfn.RANK.EQ(AF6,$AF$4:$AF$20)</f>
        <v>3</v>
      </c>
      <c r="B6" s="6" t="s">
        <v>168</v>
      </c>
      <c r="C6" s="3" t="s">
        <v>169</v>
      </c>
      <c r="D6" s="3" t="s">
        <v>170</v>
      </c>
      <c r="E6" s="3" t="s">
        <v>163</v>
      </c>
      <c r="F6" s="3" t="s">
        <v>171</v>
      </c>
      <c r="G6" s="3" t="s">
        <v>163</v>
      </c>
      <c r="H6" s="3"/>
      <c r="I6" s="3"/>
      <c r="J6" s="14" t="s">
        <v>28</v>
      </c>
      <c r="K6" s="10">
        <v>2</v>
      </c>
      <c r="L6" s="3">
        <v>0</v>
      </c>
      <c r="M6" s="3">
        <v>0</v>
      </c>
      <c r="N6" s="3">
        <f t="shared" si="0"/>
        <v>2</v>
      </c>
      <c r="O6" s="14">
        <v>1</v>
      </c>
      <c r="P6" s="28">
        <f t="shared" si="1"/>
        <v>2</v>
      </c>
      <c r="Q6" s="17">
        <v>5</v>
      </c>
      <c r="R6" s="3">
        <v>3</v>
      </c>
      <c r="S6" s="3">
        <v>7</v>
      </c>
      <c r="T6" s="3">
        <v>0</v>
      </c>
      <c r="U6" s="3">
        <f t="shared" si="2"/>
        <v>15</v>
      </c>
      <c r="V6" s="14">
        <v>1.4100000000000001</v>
      </c>
      <c r="W6" s="28">
        <f t="shared" si="3"/>
        <v>21.150000000000002</v>
      </c>
      <c r="X6" s="10">
        <v>9</v>
      </c>
      <c r="Y6" s="3">
        <v>3</v>
      </c>
      <c r="Z6" s="3">
        <v>6</v>
      </c>
      <c r="AA6" s="3">
        <v>11</v>
      </c>
      <c r="AB6" s="3">
        <v>3</v>
      </c>
      <c r="AC6" s="3">
        <f t="shared" si="4"/>
        <v>32</v>
      </c>
      <c r="AD6" s="14">
        <v>1.5</v>
      </c>
      <c r="AE6" s="28">
        <f t="shared" si="5"/>
        <v>48</v>
      </c>
      <c r="AF6" s="23">
        <f t="shared" si="6"/>
        <v>71.150000000000006</v>
      </c>
    </row>
    <row r="7" spans="1:32" s="4" customFormat="1" x14ac:dyDescent="0.25">
      <c r="A7" s="10">
        <f>_xlfn.RANK.EQ(AF7,$AF$4:$AF$20)</f>
        <v>4</v>
      </c>
      <c r="B7" s="6" t="s">
        <v>172</v>
      </c>
      <c r="C7" s="3" t="s">
        <v>173</v>
      </c>
      <c r="D7" s="3" t="s">
        <v>174</v>
      </c>
      <c r="E7" s="3" t="s">
        <v>113</v>
      </c>
      <c r="F7" s="3"/>
      <c r="G7" s="3"/>
      <c r="H7" s="3"/>
      <c r="I7" s="3"/>
      <c r="J7" s="14" t="s">
        <v>22</v>
      </c>
      <c r="K7" s="10">
        <v>8</v>
      </c>
      <c r="L7" s="3">
        <v>7</v>
      </c>
      <c r="M7" s="3">
        <v>12</v>
      </c>
      <c r="N7" s="3">
        <f t="shared" si="0"/>
        <v>27</v>
      </c>
      <c r="O7" s="14">
        <v>1.2</v>
      </c>
      <c r="P7" s="28">
        <f t="shared" si="1"/>
        <v>32.4</v>
      </c>
      <c r="Q7" s="17">
        <v>6</v>
      </c>
      <c r="R7" s="3">
        <v>4</v>
      </c>
      <c r="S7" s="3">
        <v>4</v>
      </c>
      <c r="T7" s="3">
        <v>0</v>
      </c>
      <c r="U7" s="3">
        <f t="shared" si="2"/>
        <v>14</v>
      </c>
      <c r="V7" s="14">
        <v>1.3</v>
      </c>
      <c r="W7" s="28">
        <f t="shared" si="3"/>
        <v>18.2</v>
      </c>
      <c r="X7" s="10">
        <v>3</v>
      </c>
      <c r="Y7" s="3">
        <v>0</v>
      </c>
      <c r="Z7" s="3">
        <v>0</v>
      </c>
      <c r="AA7" s="3">
        <v>0</v>
      </c>
      <c r="AB7" s="3">
        <v>0</v>
      </c>
      <c r="AC7" s="3">
        <f t="shared" si="4"/>
        <v>3</v>
      </c>
      <c r="AD7" s="14">
        <v>1.1000000000000001</v>
      </c>
      <c r="AE7" s="28">
        <f t="shared" si="5"/>
        <v>3.3000000000000003</v>
      </c>
      <c r="AF7" s="23">
        <f t="shared" si="6"/>
        <v>53.899999999999991</v>
      </c>
    </row>
    <row r="8" spans="1:32" s="4" customFormat="1" x14ac:dyDescent="0.25">
      <c r="A8" s="10">
        <f>_xlfn.RANK.EQ(AF8,$AF$4:$AF$20)</f>
        <v>5</v>
      </c>
      <c r="B8" s="6" t="s">
        <v>175</v>
      </c>
      <c r="C8" s="3" t="s">
        <v>176</v>
      </c>
      <c r="D8" s="3" t="s">
        <v>177</v>
      </c>
      <c r="E8" s="3" t="s">
        <v>113</v>
      </c>
      <c r="F8" s="3"/>
      <c r="G8" s="3"/>
      <c r="H8" s="3"/>
      <c r="I8" s="3"/>
      <c r="J8" s="14" t="s">
        <v>22</v>
      </c>
      <c r="K8" s="10">
        <v>9</v>
      </c>
      <c r="L8" s="3">
        <v>7</v>
      </c>
      <c r="M8" s="3">
        <v>12</v>
      </c>
      <c r="N8" s="3">
        <f t="shared" si="0"/>
        <v>28</v>
      </c>
      <c r="O8" s="14">
        <v>1.4</v>
      </c>
      <c r="P8" s="28">
        <f t="shared" si="1"/>
        <v>39.199999999999996</v>
      </c>
      <c r="Q8" s="17">
        <v>5</v>
      </c>
      <c r="R8" s="3">
        <v>0</v>
      </c>
      <c r="S8" s="3">
        <v>0</v>
      </c>
      <c r="T8" s="3">
        <v>0</v>
      </c>
      <c r="U8" s="3">
        <f t="shared" si="2"/>
        <v>5</v>
      </c>
      <c r="V8" s="14">
        <v>1.3</v>
      </c>
      <c r="W8" s="28">
        <f t="shared" si="3"/>
        <v>6.5</v>
      </c>
      <c r="X8" s="10">
        <v>5</v>
      </c>
      <c r="Y8" s="3">
        <v>0</v>
      </c>
      <c r="Z8" s="3">
        <v>0</v>
      </c>
      <c r="AA8" s="3">
        <v>1</v>
      </c>
      <c r="AB8" s="3">
        <v>0</v>
      </c>
      <c r="AC8" s="3">
        <f t="shared" si="4"/>
        <v>6</v>
      </c>
      <c r="AD8" s="14">
        <v>1.2</v>
      </c>
      <c r="AE8" s="28">
        <f t="shared" si="5"/>
        <v>7.1999999999999993</v>
      </c>
      <c r="AF8" s="23">
        <f t="shared" si="6"/>
        <v>52.899999999999991</v>
      </c>
    </row>
    <row r="9" spans="1:32" s="4" customFormat="1" x14ac:dyDescent="0.25">
      <c r="A9" s="10">
        <f>_xlfn.RANK.EQ(AF9,$AF$4:$AF$20)</f>
        <v>6</v>
      </c>
      <c r="B9" s="6" t="s">
        <v>178</v>
      </c>
      <c r="C9" s="3" t="s">
        <v>179</v>
      </c>
      <c r="D9" s="3" t="s">
        <v>180</v>
      </c>
      <c r="E9" s="3" t="s">
        <v>113</v>
      </c>
      <c r="F9" s="3"/>
      <c r="G9" s="3"/>
      <c r="H9" s="3"/>
      <c r="I9" s="3"/>
      <c r="J9" s="14" t="s">
        <v>16</v>
      </c>
      <c r="K9" s="10">
        <v>9</v>
      </c>
      <c r="L9" s="3">
        <v>7</v>
      </c>
      <c r="M9" s="3">
        <v>12</v>
      </c>
      <c r="N9" s="3">
        <f t="shared" si="0"/>
        <v>28</v>
      </c>
      <c r="O9" s="14">
        <v>1.3</v>
      </c>
      <c r="P9" s="28">
        <f t="shared" si="1"/>
        <v>36.4</v>
      </c>
      <c r="Q9" s="17">
        <v>6</v>
      </c>
      <c r="R9" s="3">
        <v>0</v>
      </c>
      <c r="S9" s="3">
        <v>0</v>
      </c>
      <c r="T9" s="3">
        <v>0</v>
      </c>
      <c r="U9" s="3">
        <f t="shared" si="2"/>
        <v>6</v>
      </c>
      <c r="V9" s="14">
        <v>1.2</v>
      </c>
      <c r="W9" s="28">
        <f t="shared" si="3"/>
        <v>7.1999999999999993</v>
      </c>
      <c r="X9" s="10">
        <v>4</v>
      </c>
      <c r="Y9" s="3">
        <v>0</v>
      </c>
      <c r="Z9" s="3">
        <v>0</v>
      </c>
      <c r="AA9" s="3">
        <v>1</v>
      </c>
      <c r="AB9" s="3">
        <v>0</v>
      </c>
      <c r="AC9" s="3">
        <f t="shared" si="4"/>
        <v>5</v>
      </c>
      <c r="AD9" s="14">
        <v>1.1000000000000001</v>
      </c>
      <c r="AE9" s="28">
        <f t="shared" si="5"/>
        <v>5.5</v>
      </c>
      <c r="AF9" s="23">
        <f t="shared" si="6"/>
        <v>49.099999999999994</v>
      </c>
    </row>
    <row r="10" spans="1:32" s="4" customFormat="1" x14ac:dyDescent="0.25">
      <c r="A10" s="10">
        <f>_xlfn.RANK.EQ(AF10,$AF$4:$AF$20)</f>
        <v>7</v>
      </c>
      <c r="B10" s="6" t="s">
        <v>181</v>
      </c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184</v>
      </c>
      <c r="H10" s="3"/>
      <c r="I10" s="3"/>
      <c r="J10" s="14" t="s">
        <v>22</v>
      </c>
      <c r="K10" s="10">
        <v>8</v>
      </c>
      <c r="L10" s="3">
        <v>7</v>
      </c>
      <c r="M10" s="3">
        <v>12</v>
      </c>
      <c r="N10" s="3">
        <f t="shared" si="0"/>
        <v>27</v>
      </c>
      <c r="O10" s="14">
        <v>1.5</v>
      </c>
      <c r="P10" s="28">
        <f t="shared" si="1"/>
        <v>40.5</v>
      </c>
      <c r="Q10" s="17">
        <v>4</v>
      </c>
      <c r="R10" s="3">
        <v>0</v>
      </c>
      <c r="S10" s="3">
        <v>0</v>
      </c>
      <c r="T10" s="3">
        <v>0</v>
      </c>
      <c r="U10" s="3">
        <f t="shared" si="2"/>
        <v>4</v>
      </c>
      <c r="V10" s="14">
        <v>1.4</v>
      </c>
      <c r="W10" s="28">
        <f t="shared" si="3"/>
        <v>5.6</v>
      </c>
      <c r="X10" s="10">
        <v>0</v>
      </c>
      <c r="Y10" s="3">
        <v>0</v>
      </c>
      <c r="Z10" s="3">
        <v>0</v>
      </c>
      <c r="AA10" s="3">
        <v>0</v>
      </c>
      <c r="AB10" s="3">
        <v>0</v>
      </c>
      <c r="AC10" s="3">
        <f t="shared" si="4"/>
        <v>0</v>
      </c>
      <c r="AD10" s="14">
        <v>1</v>
      </c>
      <c r="AE10" s="28">
        <f t="shared" si="5"/>
        <v>0</v>
      </c>
      <c r="AF10" s="23">
        <f t="shared" si="6"/>
        <v>46.1</v>
      </c>
    </row>
    <row r="11" spans="1:32" s="4" customFormat="1" x14ac:dyDescent="0.25">
      <c r="A11" s="10">
        <f>_xlfn.RANK.EQ(AF11,$AF$4:$AF$20)</f>
        <v>8</v>
      </c>
      <c r="B11" s="6" t="s">
        <v>186</v>
      </c>
      <c r="C11" s="3" t="s">
        <v>187</v>
      </c>
      <c r="D11" s="3" t="s">
        <v>188</v>
      </c>
      <c r="E11" s="3" t="s">
        <v>189</v>
      </c>
      <c r="F11" s="3"/>
      <c r="G11" s="3"/>
      <c r="H11" s="3"/>
      <c r="I11" s="3"/>
      <c r="J11" s="14" t="s">
        <v>22</v>
      </c>
      <c r="K11" s="10">
        <v>8</v>
      </c>
      <c r="L11" s="3">
        <v>8</v>
      </c>
      <c r="M11" s="3">
        <v>12</v>
      </c>
      <c r="N11" s="3">
        <f t="shared" si="0"/>
        <v>28</v>
      </c>
      <c r="O11" s="14">
        <v>1.3</v>
      </c>
      <c r="P11" s="28">
        <f t="shared" si="1"/>
        <v>36.4</v>
      </c>
      <c r="Q11" s="17">
        <v>5</v>
      </c>
      <c r="R11" s="3">
        <v>0</v>
      </c>
      <c r="S11" s="3">
        <v>0</v>
      </c>
      <c r="T11" s="3">
        <v>0</v>
      </c>
      <c r="U11" s="3">
        <f t="shared" si="2"/>
        <v>5</v>
      </c>
      <c r="V11" s="14">
        <v>1.5</v>
      </c>
      <c r="W11" s="28">
        <f t="shared" si="3"/>
        <v>7.5</v>
      </c>
      <c r="X11" s="10">
        <v>0</v>
      </c>
      <c r="Y11" s="3">
        <v>0</v>
      </c>
      <c r="Z11" s="3">
        <v>0</v>
      </c>
      <c r="AA11" s="3">
        <v>0</v>
      </c>
      <c r="AB11" s="3">
        <v>0</v>
      </c>
      <c r="AC11" s="3">
        <f t="shared" si="4"/>
        <v>0</v>
      </c>
      <c r="AD11" s="14">
        <v>1</v>
      </c>
      <c r="AE11" s="28">
        <f t="shared" si="5"/>
        <v>0</v>
      </c>
      <c r="AF11" s="23">
        <f t="shared" si="6"/>
        <v>43.9</v>
      </c>
    </row>
    <row r="12" spans="1:32" s="4" customFormat="1" x14ac:dyDescent="0.25">
      <c r="A12" s="10">
        <f>_xlfn.RANK.EQ(AF12,$AF$4:$AF$20)</f>
        <v>9</v>
      </c>
      <c r="B12" s="6" t="s">
        <v>190</v>
      </c>
      <c r="C12" s="3" t="s">
        <v>191</v>
      </c>
      <c r="D12" s="3" t="s">
        <v>192</v>
      </c>
      <c r="E12" s="3" t="s">
        <v>163</v>
      </c>
      <c r="F12" s="3" t="s">
        <v>193</v>
      </c>
      <c r="G12" s="3" t="s">
        <v>163</v>
      </c>
      <c r="H12" s="3"/>
      <c r="I12" s="3"/>
      <c r="J12" s="14" t="s">
        <v>194</v>
      </c>
      <c r="K12" s="10">
        <v>8</v>
      </c>
      <c r="L12" s="3">
        <v>7</v>
      </c>
      <c r="M12" s="3">
        <v>12</v>
      </c>
      <c r="N12" s="3">
        <f t="shared" si="0"/>
        <v>27</v>
      </c>
      <c r="O12" s="14">
        <v>1.4</v>
      </c>
      <c r="P12" s="28">
        <f t="shared" si="1"/>
        <v>37.799999999999997</v>
      </c>
      <c r="Q12" s="17">
        <v>5</v>
      </c>
      <c r="R12" s="3">
        <v>0</v>
      </c>
      <c r="S12" s="3">
        <v>0</v>
      </c>
      <c r="T12" s="3">
        <v>0</v>
      </c>
      <c r="U12" s="3">
        <f t="shared" si="2"/>
        <v>5</v>
      </c>
      <c r="V12" s="14">
        <v>1.2</v>
      </c>
      <c r="W12" s="28">
        <f t="shared" si="3"/>
        <v>6</v>
      </c>
      <c r="X12" s="10">
        <v>0</v>
      </c>
      <c r="Y12" s="3">
        <v>0</v>
      </c>
      <c r="Z12" s="3">
        <v>0</v>
      </c>
      <c r="AA12" s="3">
        <v>0</v>
      </c>
      <c r="AB12" s="3">
        <v>0</v>
      </c>
      <c r="AC12" s="3">
        <f t="shared" si="4"/>
        <v>0</v>
      </c>
      <c r="AD12" s="14">
        <v>1</v>
      </c>
      <c r="AE12" s="28">
        <f t="shared" si="5"/>
        <v>0</v>
      </c>
      <c r="AF12" s="23">
        <f t="shared" si="6"/>
        <v>43.8</v>
      </c>
    </row>
    <row r="13" spans="1:32" s="4" customFormat="1" x14ac:dyDescent="0.25">
      <c r="A13" s="10">
        <f>_xlfn.RANK.EQ(AF13,$AF$4:$AF$20)</f>
        <v>10</v>
      </c>
      <c r="B13" s="6" t="s">
        <v>195</v>
      </c>
      <c r="C13" s="3" t="s">
        <v>196</v>
      </c>
      <c r="D13" s="3" t="s">
        <v>197</v>
      </c>
      <c r="E13" s="3" t="s">
        <v>163</v>
      </c>
      <c r="F13" s="3"/>
      <c r="G13" s="3"/>
      <c r="H13" s="3"/>
      <c r="I13" s="3"/>
      <c r="J13" s="14" t="s">
        <v>34</v>
      </c>
      <c r="K13" s="10">
        <v>9</v>
      </c>
      <c r="L13" s="3">
        <v>5</v>
      </c>
      <c r="M13" s="3">
        <v>0</v>
      </c>
      <c r="N13" s="3">
        <f t="shared" si="0"/>
        <v>14</v>
      </c>
      <c r="O13" s="14">
        <v>1.4</v>
      </c>
      <c r="P13" s="28">
        <f t="shared" si="1"/>
        <v>19.599999999999998</v>
      </c>
      <c r="Q13" s="17">
        <v>6</v>
      </c>
      <c r="R13" s="3">
        <v>6</v>
      </c>
      <c r="S13" s="3">
        <v>0</v>
      </c>
      <c r="T13" s="3">
        <v>0</v>
      </c>
      <c r="U13" s="3">
        <f t="shared" si="2"/>
        <v>12</v>
      </c>
      <c r="V13" s="14">
        <v>1.6</v>
      </c>
      <c r="W13" s="28">
        <f t="shared" si="3"/>
        <v>19.200000000000003</v>
      </c>
      <c r="X13" s="10">
        <v>0</v>
      </c>
      <c r="Y13" s="3">
        <v>0</v>
      </c>
      <c r="Z13" s="3">
        <v>0</v>
      </c>
      <c r="AA13" s="3">
        <v>0</v>
      </c>
      <c r="AB13" s="3">
        <v>0</v>
      </c>
      <c r="AC13" s="3">
        <f t="shared" si="4"/>
        <v>0</v>
      </c>
      <c r="AD13" s="14">
        <v>1</v>
      </c>
      <c r="AE13" s="28">
        <f t="shared" si="5"/>
        <v>0</v>
      </c>
      <c r="AF13" s="23">
        <f t="shared" si="6"/>
        <v>38.799999999999997</v>
      </c>
    </row>
    <row r="14" spans="1:32" s="4" customFormat="1" x14ac:dyDescent="0.25">
      <c r="A14" s="10">
        <f>_xlfn.RANK.EQ(AF14,$AF$4:$AF$20)</f>
        <v>11</v>
      </c>
      <c r="B14" s="6" t="s">
        <v>198</v>
      </c>
      <c r="C14" s="3" t="s">
        <v>199</v>
      </c>
      <c r="D14" s="3" t="s">
        <v>200</v>
      </c>
      <c r="E14" s="3" t="s">
        <v>163</v>
      </c>
      <c r="F14" s="3"/>
      <c r="G14" s="3"/>
      <c r="H14" s="3"/>
      <c r="I14" s="3"/>
      <c r="J14" s="14" t="s">
        <v>194</v>
      </c>
      <c r="K14" s="10">
        <v>8</v>
      </c>
      <c r="L14" s="3">
        <v>7</v>
      </c>
      <c r="M14" s="3">
        <v>12</v>
      </c>
      <c r="N14" s="3">
        <f t="shared" si="0"/>
        <v>27</v>
      </c>
      <c r="O14" s="14">
        <v>1.4</v>
      </c>
      <c r="P14" s="28">
        <f t="shared" si="1"/>
        <v>37.799999999999997</v>
      </c>
      <c r="Q14" s="17">
        <v>0</v>
      </c>
      <c r="R14" s="3">
        <v>0</v>
      </c>
      <c r="S14" s="3">
        <v>0</v>
      </c>
      <c r="T14" s="3">
        <v>0</v>
      </c>
      <c r="U14" s="3">
        <f t="shared" si="2"/>
        <v>0</v>
      </c>
      <c r="V14" s="14">
        <v>1</v>
      </c>
      <c r="W14" s="28">
        <f t="shared" si="3"/>
        <v>0</v>
      </c>
      <c r="X14" s="10">
        <v>0</v>
      </c>
      <c r="Y14" s="3">
        <v>0</v>
      </c>
      <c r="Z14" s="3">
        <v>0</v>
      </c>
      <c r="AA14" s="3">
        <v>0</v>
      </c>
      <c r="AB14" s="3">
        <v>0</v>
      </c>
      <c r="AC14" s="3">
        <f t="shared" si="4"/>
        <v>0</v>
      </c>
      <c r="AD14" s="14">
        <v>1</v>
      </c>
      <c r="AE14" s="28">
        <f t="shared" si="5"/>
        <v>0</v>
      </c>
      <c r="AF14" s="23">
        <f t="shared" si="6"/>
        <v>37.799999999999997</v>
      </c>
    </row>
    <row r="15" spans="1:32" s="4" customFormat="1" x14ac:dyDescent="0.25">
      <c r="A15" s="10">
        <f>_xlfn.RANK.EQ(AF15,$AF$4:$AF$20)</f>
        <v>12</v>
      </c>
      <c r="B15" s="6" t="s">
        <v>201</v>
      </c>
      <c r="C15" s="3" t="s">
        <v>202</v>
      </c>
      <c r="D15" s="3" t="s">
        <v>203</v>
      </c>
      <c r="E15" s="3" t="s">
        <v>184</v>
      </c>
      <c r="F15" s="3"/>
      <c r="G15" s="3"/>
      <c r="H15" s="3"/>
      <c r="I15" s="3"/>
      <c r="J15" s="14" t="s">
        <v>16</v>
      </c>
      <c r="K15" s="10">
        <v>8</v>
      </c>
      <c r="L15" s="3">
        <v>5</v>
      </c>
      <c r="M15" s="3">
        <v>0</v>
      </c>
      <c r="N15" s="3">
        <f t="shared" si="0"/>
        <v>13</v>
      </c>
      <c r="O15" s="14">
        <v>1.2</v>
      </c>
      <c r="P15" s="28">
        <f t="shared" si="1"/>
        <v>15.6</v>
      </c>
      <c r="Q15" s="17">
        <v>6</v>
      </c>
      <c r="R15" s="3">
        <v>2</v>
      </c>
      <c r="S15" s="3">
        <v>3</v>
      </c>
      <c r="T15" s="3">
        <v>0</v>
      </c>
      <c r="U15" s="3">
        <f t="shared" si="2"/>
        <v>11</v>
      </c>
      <c r="V15" s="14">
        <v>1.4</v>
      </c>
      <c r="W15" s="28">
        <f t="shared" si="3"/>
        <v>15.399999999999999</v>
      </c>
      <c r="X15" s="10">
        <v>0</v>
      </c>
      <c r="Y15" s="3">
        <v>0</v>
      </c>
      <c r="Z15" s="3">
        <v>0</v>
      </c>
      <c r="AA15" s="3">
        <v>0</v>
      </c>
      <c r="AB15" s="3">
        <v>0</v>
      </c>
      <c r="AC15" s="3">
        <f t="shared" si="4"/>
        <v>0</v>
      </c>
      <c r="AD15" s="14">
        <v>1</v>
      </c>
      <c r="AE15" s="28">
        <f t="shared" si="5"/>
        <v>0</v>
      </c>
      <c r="AF15" s="23">
        <f t="shared" si="6"/>
        <v>31</v>
      </c>
    </row>
    <row r="16" spans="1:32" s="4" customFormat="1" x14ac:dyDescent="0.25">
      <c r="A16" s="10">
        <f>_xlfn.RANK.EQ(AF16,$AF$4:$AF$20)</f>
        <v>13</v>
      </c>
      <c r="B16" s="6" t="s">
        <v>204</v>
      </c>
      <c r="C16" s="3" t="s">
        <v>205</v>
      </c>
      <c r="D16" s="3" t="s">
        <v>206</v>
      </c>
      <c r="E16" s="3" t="s">
        <v>189</v>
      </c>
      <c r="F16" s="3" t="s">
        <v>207</v>
      </c>
      <c r="G16" s="3" t="s">
        <v>163</v>
      </c>
      <c r="H16" s="3"/>
      <c r="I16" s="3"/>
      <c r="J16" s="14" t="s">
        <v>194</v>
      </c>
      <c r="K16" s="10">
        <v>7</v>
      </c>
      <c r="L16" s="3">
        <v>3</v>
      </c>
      <c r="M16" s="3">
        <v>4</v>
      </c>
      <c r="N16" s="3">
        <f t="shared" si="0"/>
        <v>14</v>
      </c>
      <c r="O16" s="14">
        <v>1.2</v>
      </c>
      <c r="P16" s="28">
        <f t="shared" si="1"/>
        <v>16.8</v>
      </c>
      <c r="Q16" s="17">
        <v>5</v>
      </c>
      <c r="R16" s="3">
        <v>0</v>
      </c>
      <c r="S16" s="3">
        <v>0</v>
      </c>
      <c r="T16" s="3">
        <v>0</v>
      </c>
      <c r="U16" s="3">
        <f t="shared" si="2"/>
        <v>5</v>
      </c>
      <c r="V16" s="14">
        <v>1.1000000000000001</v>
      </c>
      <c r="W16" s="28">
        <f t="shared" si="3"/>
        <v>5.5</v>
      </c>
      <c r="X16" s="10">
        <v>0</v>
      </c>
      <c r="Y16" s="3">
        <v>0</v>
      </c>
      <c r="Z16" s="3">
        <v>0</v>
      </c>
      <c r="AA16" s="3">
        <v>0</v>
      </c>
      <c r="AB16" s="3">
        <v>0</v>
      </c>
      <c r="AC16" s="3">
        <f t="shared" si="4"/>
        <v>0</v>
      </c>
      <c r="AD16" s="14">
        <v>1</v>
      </c>
      <c r="AE16" s="28">
        <f t="shared" si="5"/>
        <v>0</v>
      </c>
      <c r="AF16" s="23">
        <f t="shared" si="6"/>
        <v>22.3</v>
      </c>
    </row>
    <row r="17" spans="1:32" s="4" customFormat="1" x14ac:dyDescent="0.25">
      <c r="A17" s="10">
        <f>_xlfn.RANK.EQ(AF17,$AF$4:$AF$20)</f>
        <v>14</v>
      </c>
      <c r="B17" s="6" t="s">
        <v>208</v>
      </c>
      <c r="C17" s="3" t="s">
        <v>209</v>
      </c>
      <c r="D17" s="3" t="s">
        <v>210</v>
      </c>
      <c r="E17" s="3" t="s">
        <v>189</v>
      </c>
      <c r="F17" s="3" t="s">
        <v>211</v>
      </c>
      <c r="G17" s="3" t="s">
        <v>184</v>
      </c>
      <c r="H17" s="3"/>
      <c r="I17" s="3"/>
      <c r="J17" s="14" t="s">
        <v>16</v>
      </c>
      <c r="K17" s="10">
        <v>8</v>
      </c>
      <c r="L17" s="3">
        <v>1</v>
      </c>
      <c r="M17" s="3">
        <v>0</v>
      </c>
      <c r="N17" s="3">
        <f t="shared" si="0"/>
        <v>9</v>
      </c>
      <c r="O17" s="14">
        <v>1.1000000000000001</v>
      </c>
      <c r="P17" s="28">
        <f t="shared" si="1"/>
        <v>9.9</v>
      </c>
      <c r="Q17" s="17">
        <v>3</v>
      </c>
      <c r="R17" s="3">
        <v>0</v>
      </c>
      <c r="S17" s="3">
        <v>0</v>
      </c>
      <c r="T17" s="3">
        <v>0</v>
      </c>
      <c r="U17" s="3">
        <f t="shared" si="2"/>
        <v>3</v>
      </c>
      <c r="V17" s="14">
        <v>1.3</v>
      </c>
      <c r="W17" s="28">
        <f t="shared" si="3"/>
        <v>3.9000000000000004</v>
      </c>
      <c r="X17" s="10">
        <v>0</v>
      </c>
      <c r="Y17" s="3">
        <v>0</v>
      </c>
      <c r="Z17" s="3">
        <v>0</v>
      </c>
      <c r="AA17" s="3">
        <v>0</v>
      </c>
      <c r="AB17" s="3">
        <v>0</v>
      </c>
      <c r="AC17" s="3">
        <f t="shared" si="4"/>
        <v>0</v>
      </c>
      <c r="AD17" s="14">
        <v>1</v>
      </c>
      <c r="AE17" s="28">
        <f t="shared" si="5"/>
        <v>0</v>
      </c>
      <c r="AF17" s="23">
        <f t="shared" si="6"/>
        <v>13.8</v>
      </c>
    </row>
    <row r="18" spans="1:32" s="4" customFormat="1" x14ac:dyDescent="0.25">
      <c r="A18" s="10">
        <f>_xlfn.RANK.EQ(AF18,$AF$4:$AF$20)</f>
        <v>15</v>
      </c>
      <c r="B18" s="6" t="s">
        <v>212</v>
      </c>
      <c r="C18" s="3" t="s">
        <v>213</v>
      </c>
      <c r="D18" s="3" t="s">
        <v>214</v>
      </c>
      <c r="E18" s="3" t="s">
        <v>113</v>
      </c>
      <c r="F18" s="3" t="s">
        <v>215</v>
      </c>
      <c r="G18" s="3" t="s">
        <v>113</v>
      </c>
      <c r="H18" s="3"/>
      <c r="I18" s="3"/>
      <c r="J18" s="14" t="s">
        <v>216</v>
      </c>
      <c r="K18" s="10">
        <v>7</v>
      </c>
      <c r="L18" s="3">
        <v>1</v>
      </c>
      <c r="M18" s="3">
        <v>0</v>
      </c>
      <c r="N18" s="3">
        <f t="shared" si="0"/>
        <v>8</v>
      </c>
      <c r="O18" s="14">
        <v>1.1000000000000001</v>
      </c>
      <c r="P18" s="28">
        <f t="shared" si="1"/>
        <v>8.8000000000000007</v>
      </c>
      <c r="Q18" s="17">
        <v>2</v>
      </c>
      <c r="R18" s="3">
        <v>0</v>
      </c>
      <c r="S18" s="3">
        <v>0</v>
      </c>
      <c r="T18" s="3">
        <v>0</v>
      </c>
      <c r="U18" s="3">
        <f t="shared" si="2"/>
        <v>2</v>
      </c>
      <c r="V18" s="14">
        <v>1.4</v>
      </c>
      <c r="W18" s="28">
        <f t="shared" si="3"/>
        <v>2.8</v>
      </c>
      <c r="X18" s="10">
        <v>0</v>
      </c>
      <c r="Y18" s="3">
        <v>0</v>
      </c>
      <c r="Z18" s="3">
        <v>0</v>
      </c>
      <c r="AA18" s="3">
        <v>0</v>
      </c>
      <c r="AB18" s="3">
        <v>0</v>
      </c>
      <c r="AC18" s="3">
        <f t="shared" si="4"/>
        <v>0</v>
      </c>
      <c r="AD18" s="14">
        <v>1</v>
      </c>
      <c r="AE18" s="28">
        <f t="shared" si="5"/>
        <v>0</v>
      </c>
      <c r="AF18" s="23">
        <f t="shared" si="6"/>
        <v>11.600000000000001</v>
      </c>
    </row>
    <row r="19" spans="1:32" s="4" customFormat="1" x14ac:dyDescent="0.25">
      <c r="A19" s="10">
        <f>_xlfn.RANK.EQ(AF19,$AF$4:$AF$20)</f>
        <v>16</v>
      </c>
      <c r="B19" s="6" t="s">
        <v>217</v>
      </c>
      <c r="C19" s="3" t="s">
        <v>218</v>
      </c>
      <c r="D19" s="3" t="s">
        <v>219</v>
      </c>
      <c r="E19" s="3" t="s">
        <v>163</v>
      </c>
      <c r="F19" s="3"/>
      <c r="G19" s="3"/>
      <c r="H19" s="3"/>
      <c r="I19" s="3"/>
      <c r="J19" s="14" t="s">
        <v>16</v>
      </c>
      <c r="K19" s="10">
        <v>5</v>
      </c>
      <c r="L19" s="3">
        <v>0</v>
      </c>
      <c r="M19" s="3">
        <v>0</v>
      </c>
      <c r="N19" s="3">
        <f t="shared" si="0"/>
        <v>5</v>
      </c>
      <c r="O19" s="14">
        <v>1.1000000000000001</v>
      </c>
      <c r="P19" s="28">
        <f t="shared" si="1"/>
        <v>5.5</v>
      </c>
      <c r="Q19" s="17">
        <v>2</v>
      </c>
      <c r="R19" s="3">
        <v>0</v>
      </c>
      <c r="S19" s="3">
        <v>0</v>
      </c>
      <c r="T19" s="3">
        <v>0</v>
      </c>
      <c r="U19" s="3">
        <f t="shared" si="2"/>
        <v>2</v>
      </c>
      <c r="V19" s="14">
        <v>1.3</v>
      </c>
      <c r="W19" s="28">
        <f t="shared" si="3"/>
        <v>2.6</v>
      </c>
      <c r="X19" s="10">
        <v>0</v>
      </c>
      <c r="Y19" s="3">
        <v>0</v>
      </c>
      <c r="Z19" s="3">
        <v>0</v>
      </c>
      <c r="AA19" s="3">
        <v>0</v>
      </c>
      <c r="AB19" s="3">
        <v>0</v>
      </c>
      <c r="AC19" s="3">
        <f t="shared" si="4"/>
        <v>0</v>
      </c>
      <c r="AD19" s="14">
        <v>1</v>
      </c>
      <c r="AE19" s="28">
        <f t="shared" si="5"/>
        <v>0</v>
      </c>
      <c r="AF19" s="23">
        <f t="shared" si="6"/>
        <v>8.1</v>
      </c>
    </row>
    <row r="20" spans="1:32" s="4" customFormat="1" ht="15.75" thickBot="1" x14ac:dyDescent="0.3">
      <c r="A20" s="11">
        <f>_xlfn.RANK.EQ(AF20,$AF$4:$AF$20)</f>
        <v>17</v>
      </c>
      <c r="B20" s="12" t="s">
        <v>220</v>
      </c>
      <c r="C20" s="13" t="s">
        <v>221</v>
      </c>
      <c r="D20" s="13" t="s">
        <v>222</v>
      </c>
      <c r="E20" s="13" t="s">
        <v>113</v>
      </c>
      <c r="F20" s="13" t="s">
        <v>223</v>
      </c>
      <c r="G20" s="13" t="s">
        <v>189</v>
      </c>
      <c r="H20" s="13"/>
      <c r="I20" s="13"/>
      <c r="J20" s="15" t="s">
        <v>28</v>
      </c>
      <c r="K20" s="11">
        <v>3</v>
      </c>
      <c r="L20" s="13">
        <v>0</v>
      </c>
      <c r="M20" s="13">
        <v>0</v>
      </c>
      <c r="N20" s="13">
        <f t="shared" si="0"/>
        <v>3</v>
      </c>
      <c r="O20" s="15">
        <v>1</v>
      </c>
      <c r="P20" s="29">
        <f t="shared" si="1"/>
        <v>3</v>
      </c>
      <c r="Q20" s="18">
        <v>0</v>
      </c>
      <c r="R20" s="13">
        <v>0</v>
      </c>
      <c r="S20" s="13">
        <v>0</v>
      </c>
      <c r="T20" s="13">
        <v>0</v>
      </c>
      <c r="U20" s="13">
        <f t="shared" si="2"/>
        <v>0</v>
      </c>
      <c r="V20" s="15">
        <v>1</v>
      </c>
      <c r="W20" s="29">
        <f t="shared" si="3"/>
        <v>0</v>
      </c>
      <c r="X20" s="11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f t="shared" si="4"/>
        <v>0</v>
      </c>
      <c r="AD20" s="15">
        <v>1</v>
      </c>
      <c r="AE20" s="29">
        <f t="shared" si="5"/>
        <v>0</v>
      </c>
      <c r="AF20" s="24">
        <f t="shared" si="6"/>
        <v>3</v>
      </c>
    </row>
  </sheetData>
  <mergeCells count="15">
    <mergeCell ref="A2:A3"/>
    <mergeCell ref="A1:AF1"/>
    <mergeCell ref="I2:I3"/>
    <mergeCell ref="J2:J3"/>
    <mergeCell ref="K2:P2"/>
    <mergeCell ref="Q2:W2"/>
    <mergeCell ref="X2:AE2"/>
    <mergeCell ref="AF2:AF3"/>
    <mergeCell ref="B2:B3"/>
    <mergeCell ref="C2:C3"/>
    <mergeCell ref="D2:D3"/>
    <mergeCell ref="E2:E3"/>
    <mergeCell ref="F2:F3"/>
    <mergeCell ref="G2:G3"/>
    <mergeCell ref="H2:H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workbookViewId="0">
      <selection sqref="A1:AG1"/>
    </sheetView>
  </sheetViews>
  <sheetFormatPr defaultRowHeight="15" x14ac:dyDescent="0.25"/>
  <cols>
    <col min="1" max="1" width="6.7109375" customWidth="1"/>
    <col min="2" max="2" width="4.7109375" customWidth="1"/>
    <col min="3" max="3" width="25" customWidth="1"/>
    <col min="4" max="4" width="18.140625" bestFit="1" customWidth="1"/>
    <col min="5" max="5" width="3.5703125" customWidth="1"/>
    <col min="6" max="6" width="14.5703125" bestFit="1" customWidth="1"/>
    <col min="7" max="7" width="2.7109375" customWidth="1"/>
    <col min="8" max="8" width="13.28515625" bestFit="1" customWidth="1"/>
    <col min="9" max="9" width="3" customWidth="1"/>
    <col min="10" max="10" width="31" customWidth="1"/>
    <col min="11" max="11" width="2" customWidth="1"/>
    <col min="12" max="12" width="2.140625" customWidth="1"/>
    <col min="13" max="15" width="3" customWidth="1"/>
    <col min="16" max="16" width="4" customWidth="1"/>
    <col min="17" max="17" width="7.140625" customWidth="1"/>
    <col min="18" max="18" width="2" customWidth="1"/>
    <col min="19" max="19" width="2.140625" customWidth="1"/>
    <col min="20" max="21" width="3" customWidth="1"/>
    <col min="22" max="22" width="2.140625" customWidth="1"/>
    <col min="23" max="23" width="3" customWidth="1"/>
    <col min="24" max="24" width="4" customWidth="1"/>
    <col min="25" max="25" width="7" customWidth="1"/>
    <col min="26" max="26" width="2" customWidth="1"/>
    <col min="27" max="27" width="3" customWidth="1"/>
    <col min="28" max="28" width="2" customWidth="1"/>
    <col min="29" max="29" width="2.140625" customWidth="1"/>
    <col min="30" max="30" width="3" customWidth="1"/>
    <col min="31" max="31" width="4" customWidth="1"/>
    <col min="32" max="32" width="7" customWidth="1"/>
    <col min="33" max="33" width="7.42578125" customWidth="1"/>
  </cols>
  <sheetData>
    <row r="1" spans="1:33" ht="27" thickBot="1" x14ac:dyDescent="0.4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x14ac:dyDescent="0.25">
      <c r="A2" s="53" t="s">
        <v>156</v>
      </c>
      <c r="B2" s="54" t="s">
        <v>1</v>
      </c>
      <c r="C2" s="54" t="s">
        <v>2</v>
      </c>
      <c r="D2" s="54" t="s">
        <v>126</v>
      </c>
      <c r="E2" s="54" t="s">
        <v>127</v>
      </c>
      <c r="F2" s="54" t="s">
        <v>128</v>
      </c>
      <c r="G2" s="54" t="s">
        <v>127</v>
      </c>
      <c r="H2" s="54" t="s">
        <v>129</v>
      </c>
      <c r="I2" s="54" t="s">
        <v>127</v>
      </c>
      <c r="J2" s="55" t="s">
        <v>3</v>
      </c>
      <c r="K2" s="19" t="s">
        <v>9</v>
      </c>
      <c r="L2" s="7"/>
      <c r="M2" s="7"/>
      <c r="N2" s="7"/>
      <c r="O2" s="7"/>
      <c r="P2" s="7"/>
      <c r="Q2" s="27"/>
      <c r="R2" s="45" t="s">
        <v>157</v>
      </c>
      <c r="S2" s="8"/>
      <c r="T2" s="8"/>
      <c r="U2" s="8"/>
      <c r="V2" s="8"/>
      <c r="W2" s="8"/>
      <c r="X2" s="8"/>
      <c r="Y2" s="46"/>
      <c r="Z2" s="25" t="s">
        <v>158</v>
      </c>
      <c r="AA2" s="9"/>
      <c r="AB2" s="9"/>
      <c r="AC2" s="9"/>
      <c r="AD2" s="9"/>
      <c r="AE2" s="9"/>
      <c r="AF2" s="30"/>
      <c r="AG2" s="22" t="s">
        <v>11</v>
      </c>
    </row>
    <row r="3" spans="1:33" s="5" customFormat="1" ht="15.75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8"/>
      <c r="K3" s="38" t="s">
        <v>4</v>
      </c>
      <c r="L3" s="39" t="s">
        <v>5</v>
      </c>
      <c r="M3" s="39" t="s">
        <v>6</v>
      </c>
      <c r="N3" s="39" t="s">
        <v>7</v>
      </c>
      <c r="O3" s="39"/>
      <c r="P3" s="40" t="s">
        <v>8</v>
      </c>
      <c r="Q3" s="43" t="s">
        <v>11</v>
      </c>
      <c r="R3" s="38" t="s">
        <v>4</v>
      </c>
      <c r="S3" s="39" t="s">
        <v>5</v>
      </c>
      <c r="T3" s="39" t="s">
        <v>6</v>
      </c>
      <c r="U3" s="39" t="s">
        <v>7</v>
      </c>
      <c r="V3" s="39" t="s">
        <v>10</v>
      </c>
      <c r="W3" s="39"/>
      <c r="X3" s="40" t="s">
        <v>8</v>
      </c>
      <c r="Y3" s="43" t="s">
        <v>11</v>
      </c>
      <c r="Z3" s="38" t="s">
        <v>4</v>
      </c>
      <c r="AA3" s="39" t="s">
        <v>5</v>
      </c>
      <c r="AB3" s="39" t="s">
        <v>6</v>
      </c>
      <c r="AC3" s="39" t="s">
        <v>7</v>
      </c>
      <c r="AD3" s="39"/>
      <c r="AE3" s="40" t="s">
        <v>8</v>
      </c>
      <c r="AF3" s="43" t="s">
        <v>11</v>
      </c>
      <c r="AG3" s="42"/>
    </row>
    <row r="4" spans="1:33" s="4" customFormat="1" x14ac:dyDescent="0.25">
      <c r="A4" s="31">
        <f>_xlfn.RANK.EQ(AG4,$AG$4:$AG$12)</f>
        <v>1</v>
      </c>
      <c r="B4" s="32" t="s">
        <v>12</v>
      </c>
      <c r="C4" s="33" t="s">
        <v>13</v>
      </c>
      <c r="D4" s="33" t="s">
        <v>14</v>
      </c>
      <c r="E4" s="33" t="s">
        <v>15</v>
      </c>
      <c r="F4" s="33"/>
      <c r="G4" s="33"/>
      <c r="H4" s="33"/>
      <c r="I4" s="33"/>
      <c r="J4" s="34" t="s">
        <v>16</v>
      </c>
      <c r="K4" s="31">
        <v>7</v>
      </c>
      <c r="L4" s="33">
        <v>6</v>
      </c>
      <c r="M4" s="33">
        <v>12</v>
      </c>
      <c r="N4" s="33">
        <v>10</v>
      </c>
      <c r="O4" s="33">
        <f t="shared" ref="O4:O12" si="0">SUM(K4:N4)</f>
        <v>35</v>
      </c>
      <c r="P4" s="34">
        <v>1.8</v>
      </c>
      <c r="Q4" s="35">
        <f t="shared" ref="Q4:Q12" si="1">O4*P4</f>
        <v>63</v>
      </c>
      <c r="R4" s="36">
        <v>9</v>
      </c>
      <c r="S4" s="33">
        <v>4</v>
      </c>
      <c r="T4" s="33">
        <v>9</v>
      </c>
      <c r="U4" s="33">
        <v>11</v>
      </c>
      <c r="V4" s="33">
        <v>5</v>
      </c>
      <c r="W4" s="33">
        <f t="shared" ref="W4:W12" si="2">SUM(R4:V4)</f>
        <v>38</v>
      </c>
      <c r="X4" s="34">
        <v>1.9</v>
      </c>
      <c r="Y4" s="35">
        <f t="shared" ref="Y4:Y12" si="3">W4*X4</f>
        <v>72.2</v>
      </c>
      <c r="Z4" s="31">
        <v>9</v>
      </c>
      <c r="AA4" s="33">
        <v>12</v>
      </c>
      <c r="AB4" s="33">
        <v>0</v>
      </c>
      <c r="AC4" s="33">
        <v>0</v>
      </c>
      <c r="AD4" s="33">
        <f t="shared" ref="AD4:AD12" si="4">SUM(Z4:AC4)</f>
        <v>21</v>
      </c>
      <c r="AE4" s="34">
        <v>1.7</v>
      </c>
      <c r="AF4" s="35">
        <f t="shared" ref="AF4:AF12" si="5">AD4*AE4</f>
        <v>35.699999999999996</v>
      </c>
      <c r="AG4" s="37">
        <f t="shared" ref="AG4:AG12" si="6">SUM(Q4,Y4,AF4)</f>
        <v>170.89999999999998</v>
      </c>
    </row>
    <row r="5" spans="1:33" s="4" customFormat="1" x14ac:dyDescent="0.25">
      <c r="A5" s="10">
        <f>_xlfn.RANK.EQ(AG5,$AG$4:$AG$38)</f>
        <v>2</v>
      </c>
      <c r="B5" s="6" t="s">
        <v>17</v>
      </c>
      <c r="C5" s="3" t="s">
        <v>18</v>
      </c>
      <c r="D5" s="3" t="s">
        <v>19</v>
      </c>
      <c r="E5" s="3" t="s">
        <v>15</v>
      </c>
      <c r="F5" s="3" t="s">
        <v>20</v>
      </c>
      <c r="G5" s="3" t="s">
        <v>15</v>
      </c>
      <c r="H5" s="3" t="s">
        <v>21</v>
      </c>
      <c r="I5" s="3" t="s">
        <v>15</v>
      </c>
      <c r="J5" s="14" t="s">
        <v>22</v>
      </c>
      <c r="K5" s="10">
        <v>7</v>
      </c>
      <c r="L5" s="3">
        <v>6</v>
      </c>
      <c r="M5" s="3">
        <v>12</v>
      </c>
      <c r="N5" s="3">
        <v>10</v>
      </c>
      <c r="O5" s="3">
        <f t="shared" si="0"/>
        <v>35</v>
      </c>
      <c r="P5" s="14">
        <v>1.7</v>
      </c>
      <c r="Q5" s="28">
        <f t="shared" si="1"/>
        <v>59.5</v>
      </c>
      <c r="R5" s="17">
        <v>9</v>
      </c>
      <c r="S5" s="3">
        <v>4</v>
      </c>
      <c r="T5" s="3">
        <v>11</v>
      </c>
      <c r="U5" s="3">
        <v>11</v>
      </c>
      <c r="V5" s="3">
        <v>3</v>
      </c>
      <c r="W5" s="3">
        <f t="shared" si="2"/>
        <v>38</v>
      </c>
      <c r="X5" s="14">
        <v>1.5</v>
      </c>
      <c r="Y5" s="28">
        <f t="shared" si="3"/>
        <v>57</v>
      </c>
      <c r="Z5" s="10">
        <v>7</v>
      </c>
      <c r="AA5" s="3">
        <v>11</v>
      </c>
      <c r="AB5" s="3">
        <v>0</v>
      </c>
      <c r="AC5" s="3">
        <v>0</v>
      </c>
      <c r="AD5" s="3">
        <f t="shared" si="4"/>
        <v>18</v>
      </c>
      <c r="AE5" s="14">
        <v>1.5</v>
      </c>
      <c r="AF5" s="28">
        <f t="shared" si="5"/>
        <v>27</v>
      </c>
      <c r="AG5" s="23">
        <f t="shared" si="6"/>
        <v>143.5</v>
      </c>
    </row>
    <row r="6" spans="1:33" s="4" customFormat="1" x14ac:dyDescent="0.25">
      <c r="A6" s="10">
        <f>_xlfn.RANK.EQ(AG6,$AG$4:$AG$38)</f>
        <v>3</v>
      </c>
      <c r="B6" s="6" t="s">
        <v>23</v>
      </c>
      <c r="C6" s="3" t="s">
        <v>24</v>
      </c>
      <c r="D6" s="3" t="s">
        <v>25</v>
      </c>
      <c r="E6" s="3" t="s">
        <v>15</v>
      </c>
      <c r="F6" s="3" t="s">
        <v>26</v>
      </c>
      <c r="G6" s="3" t="s">
        <v>27</v>
      </c>
      <c r="H6" s="3"/>
      <c r="I6" s="3"/>
      <c r="J6" s="14" t="s">
        <v>28</v>
      </c>
      <c r="K6" s="10">
        <v>7</v>
      </c>
      <c r="L6" s="3">
        <v>6</v>
      </c>
      <c r="M6" s="3">
        <v>12</v>
      </c>
      <c r="N6" s="3">
        <v>10</v>
      </c>
      <c r="O6" s="3">
        <f t="shared" si="0"/>
        <v>35</v>
      </c>
      <c r="P6" s="14">
        <v>1.7</v>
      </c>
      <c r="Q6" s="28">
        <f t="shared" si="1"/>
        <v>59.5</v>
      </c>
      <c r="R6" s="17">
        <v>9</v>
      </c>
      <c r="S6" s="3">
        <v>3</v>
      </c>
      <c r="T6" s="3">
        <v>11</v>
      </c>
      <c r="U6" s="3">
        <v>9</v>
      </c>
      <c r="V6" s="3">
        <v>5</v>
      </c>
      <c r="W6" s="3">
        <f t="shared" si="2"/>
        <v>37</v>
      </c>
      <c r="X6" s="14">
        <v>1.7</v>
      </c>
      <c r="Y6" s="28">
        <f t="shared" si="3"/>
        <v>62.9</v>
      </c>
      <c r="Z6" s="10">
        <v>5</v>
      </c>
      <c r="AA6" s="3">
        <v>0</v>
      </c>
      <c r="AB6" s="3">
        <v>0</v>
      </c>
      <c r="AC6" s="3">
        <v>0</v>
      </c>
      <c r="AD6" s="3">
        <f t="shared" si="4"/>
        <v>5</v>
      </c>
      <c r="AE6" s="14">
        <v>1.5</v>
      </c>
      <c r="AF6" s="28">
        <f t="shared" si="5"/>
        <v>7.5</v>
      </c>
      <c r="AG6" s="23">
        <f t="shared" si="6"/>
        <v>129.9</v>
      </c>
    </row>
    <row r="7" spans="1:33" s="4" customFormat="1" x14ac:dyDescent="0.25">
      <c r="A7" s="10">
        <f>_xlfn.RANK.EQ(AG7,$AG$4:$AG$38)</f>
        <v>4</v>
      </c>
      <c r="B7" s="6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15</v>
      </c>
      <c r="H7" s="3"/>
      <c r="I7" s="3"/>
      <c r="J7" s="14" t="s">
        <v>34</v>
      </c>
      <c r="K7" s="10">
        <v>7</v>
      </c>
      <c r="L7" s="3">
        <v>6</v>
      </c>
      <c r="M7" s="3">
        <v>12</v>
      </c>
      <c r="N7" s="3">
        <v>9</v>
      </c>
      <c r="O7" s="3">
        <f t="shared" si="0"/>
        <v>34</v>
      </c>
      <c r="P7" s="14">
        <v>1.8</v>
      </c>
      <c r="Q7" s="28">
        <f t="shared" si="1"/>
        <v>61.2</v>
      </c>
      <c r="R7" s="17">
        <v>9</v>
      </c>
      <c r="S7" s="3">
        <v>3</v>
      </c>
      <c r="T7" s="3">
        <v>11</v>
      </c>
      <c r="U7" s="3">
        <v>11</v>
      </c>
      <c r="V7" s="3">
        <v>2</v>
      </c>
      <c r="W7" s="3">
        <f t="shared" si="2"/>
        <v>36</v>
      </c>
      <c r="X7" s="14">
        <v>1.4</v>
      </c>
      <c r="Y7" s="28">
        <f t="shared" si="3"/>
        <v>50.4</v>
      </c>
      <c r="Z7" s="10">
        <v>4</v>
      </c>
      <c r="AA7" s="3">
        <v>0</v>
      </c>
      <c r="AB7" s="3">
        <v>0</v>
      </c>
      <c r="AC7" s="3">
        <v>0</v>
      </c>
      <c r="AD7" s="3">
        <f t="shared" si="4"/>
        <v>4</v>
      </c>
      <c r="AE7" s="14">
        <v>1.6</v>
      </c>
      <c r="AF7" s="28">
        <f t="shared" si="5"/>
        <v>6.4</v>
      </c>
      <c r="AG7" s="23">
        <f t="shared" si="6"/>
        <v>118</v>
      </c>
    </row>
    <row r="8" spans="1:33" s="4" customFormat="1" x14ac:dyDescent="0.25">
      <c r="A8" s="10">
        <f>_xlfn.RANK.EQ(AG8,$AG$4:$AG$38)</f>
        <v>5</v>
      </c>
      <c r="B8" s="6" t="s">
        <v>35</v>
      </c>
      <c r="C8" s="3" t="s">
        <v>36</v>
      </c>
      <c r="D8" s="3" t="s">
        <v>37</v>
      </c>
      <c r="E8" s="3" t="s">
        <v>15</v>
      </c>
      <c r="F8" s="3"/>
      <c r="G8" s="3"/>
      <c r="H8" s="3"/>
      <c r="I8" s="3"/>
      <c r="J8" s="14" t="s">
        <v>34</v>
      </c>
      <c r="K8" s="10">
        <v>7</v>
      </c>
      <c r="L8" s="3">
        <v>6</v>
      </c>
      <c r="M8" s="3">
        <v>12</v>
      </c>
      <c r="N8" s="3">
        <v>10</v>
      </c>
      <c r="O8" s="3">
        <f t="shared" si="0"/>
        <v>35</v>
      </c>
      <c r="P8" s="14">
        <v>1.7</v>
      </c>
      <c r="Q8" s="28">
        <f t="shared" si="1"/>
        <v>59.5</v>
      </c>
      <c r="R8" s="17">
        <v>9</v>
      </c>
      <c r="S8" s="3">
        <v>2</v>
      </c>
      <c r="T8" s="3">
        <v>9</v>
      </c>
      <c r="U8" s="3">
        <v>9</v>
      </c>
      <c r="V8" s="3">
        <v>4</v>
      </c>
      <c r="W8" s="3">
        <f t="shared" si="2"/>
        <v>33</v>
      </c>
      <c r="X8" s="14">
        <v>1.3</v>
      </c>
      <c r="Y8" s="28">
        <f t="shared" si="3"/>
        <v>42.9</v>
      </c>
      <c r="Z8" s="10">
        <v>2</v>
      </c>
      <c r="AA8" s="3">
        <v>0</v>
      </c>
      <c r="AB8" s="3">
        <v>0</v>
      </c>
      <c r="AC8" s="3">
        <v>0</v>
      </c>
      <c r="AD8" s="3">
        <f t="shared" si="4"/>
        <v>2</v>
      </c>
      <c r="AE8" s="14">
        <v>1.4</v>
      </c>
      <c r="AF8" s="28">
        <f t="shared" si="5"/>
        <v>2.8</v>
      </c>
      <c r="AG8" s="23">
        <f t="shared" si="6"/>
        <v>105.2</v>
      </c>
    </row>
    <row r="9" spans="1:33" s="4" customFormat="1" x14ac:dyDescent="0.25">
      <c r="A9" s="10">
        <f>_xlfn.RANK.EQ(AG9,$AG$4:$AG$38)</f>
        <v>6</v>
      </c>
      <c r="B9" s="6" t="s">
        <v>38</v>
      </c>
      <c r="C9" s="3" t="s">
        <v>39</v>
      </c>
      <c r="D9" s="3" t="s">
        <v>40</v>
      </c>
      <c r="E9" s="3" t="s">
        <v>27</v>
      </c>
      <c r="F9" s="3" t="s">
        <v>41</v>
      </c>
      <c r="G9" s="3" t="s">
        <v>27</v>
      </c>
      <c r="H9" s="3"/>
      <c r="I9" s="3"/>
      <c r="J9" s="14" t="s">
        <v>28</v>
      </c>
      <c r="K9" s="10">
        <v>7</v>
      </c>
      <c r="L9" s="3">
        <v>2</v>
      </c>
      <c r="M9" s="3">
        <v>11</v>
      </c>
      <c r="N9" s="3">
        <v>9</v>
      </c>
      <c r="O9" s="3">
        <f t="shared" si="0"/>
        <v>29</v>
      </c>
      <c r="P9" s="14">
        <v>1.7</v>
      </c>
      <c r="Q9" s="28">
        <f t="shared" si="1"/>
        <v>49.3</v>
      </c>
      <c r="R9" s="17">
        <v>9</v>
      </c>
      <c r="S9" s="3">
        <v>4</v>
      </c>
      <c r="T9" s="3">
        <v>11</v>
      </c>
      <c r="U9" s="3">
        <v>11</v>
      </c>
      <c r="V9" s="3">
        <v>5</v>
      </c>
      <c r="W9" s="3">
        <f t="shared" si="2"/>
        <v>40</v>
      </c>
      <c r="X9" s="14">
        <v>1.3</v>
      </c>
      <c r="Y9" s="28">
        <f t="shared" si="3"/>
        <v>52</v>
      </c>
      <c r="Z9" s="10">
        <v>2</v>
      </c>
      <c r="AA9" s="3">
        <v>0</v>
      </c>
      <c r="AB9" s="3">
        <v>0</v>
      </c>
      <c r="AC9" s="3">
        <v>0</v>
      </c>
      <c r="AD9" s="3">
        <f t="shared" si="4"/>
        <v>2</v>
      </c>
      <c r="AE9" s="14">
        <v>1.2</v>
      </c>
      <c r="AF9" s="28">
        <f t="shared" si="5"/>
        <v>2.4</v>
      </c>
      <c r="AG9" s="23">
        <f t="shared" si="6"/>
        <v>103.7</v>
      </c>
    </row>
    <row r="10" spans="1:33" s="4" customFormat="1" x14ac:dyDescent="0.25">
      <c r="A10" s="10">
        <f>_xlfn.RANK.EQ(AG10,$AG$4:$AG$38)</f>
        <v>7</v>
      </c>
      <c r="B10" s="6" t="s">
        <v>42</v>
      </c>
      <c r="C10" s="3" t="s">
        <v>43</v>
      </c>
      <c r="D10" s="3" t="s">
        <v>44</v>
      </c>
      <c r="E10" s="3" t="s">
        <v>27</v>
      </c>
      <c r="F10" s="3"/>
      <c r="G10" s="3"/>
      <c r="H10" s="3"/>
      <c r="I10" s="3"/>
      <c r="J10" s="14" t="s">
        <v>16</v>
      </c>
      <c r="K10" s="10">
        <v>7</v>
      </c>
      <c r="L10" s="3">
        <v>4</v>
      </c>
      <c r="M10" s="3">
        <v>11</v>
      </c>
      <c r="N10" s="3">
        <v>0</v>
      </c>
      <c r="O10" s="3">
        <f t="shared" si="0"/>
        <v>22</v>
      </c>
      <c r="P10" s="14">
        <v>1.7</v>
      </c>
      <c r="Q10" s="28">
        <f t="shared" si="1"/>
        <v>37.4</v>
      </c>
      <c r="R10" s="17">
        <v>2</v>
      </c>
      <c r="S10" s="3">
        <v>2</v>
      </c>
      <c r="T10" s="3">
        <v>0</v>
      </c>
      <c r="U10" s="3">
        <v>7</v>
      </c>
      <c r="V10" s="3">
        <v>0</v>
      </c>
      <c r="W10" s="3">
        <f t="shared" si="2"/>
        <v>11</v>
      </c>
      <c r="X10" s="14">
        <v>1.4</v>
      </c>
      <c r="Y10" s="28">
        <f t="shared" si="3"/>
        <v>15.399999999999999</v>
      </c>
      <c r="Z10" s="10">
        <v>4</v>
      </c>
      <c r="AA10" s="3">
        <v>1</v>
      </c>
      <c r="AB10" s="3">
        <v>0</v>
      </c>
      <c r="AC10" s="3">
        <v>0</v>
      </c>
      <c r="AD10" s="3">
        <f t="shared" si="4"/>
        <v>5</v>
      </c>
      <c r="AE10" s="14">
        <v>1.5</v>
      </c>
      <c r="AF10" s="28">
        <f t="shared" si="5"/>
        <v>7.5</v>
      </c>
      <c r="AG10" s="23">
        <f t="shared" si="6"/>
        <v>60.3</v>
      </c>
    </row>
    <row r="11" spans="1:33" s="4" customFormat="1" x14ac:dyDescent="0.25">
      <c r="A11" s="10">
        <f>_xlfn.RANK.EQ(AG11,$AG$4:$AG$38)</f>
        <v>8</v>
      </c>
      <c r="B11" s="6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32</v>
      </c>
      <c r="H11" s="3"/>
      <c r="I11" s="3"/>
      <c r="J11" s="14" t="s">
        <v>50</v>
      </c>
      <c r="K11" s="10">
        <v>7</v>
      </c>
      <c r="L11" s="3">
        <v>2</v>
      </c>
      <c r="M11" s="3">
        <v>0</v>
      </c>
      <c r="N11" s="3">
        <v>0</v>
      </c>
      <c r="O11" s="3">
        <f t="shared" si="0"/>
        <v>9</v>
      </c>
      <c r="P11" s="14">
        <v>1.2</v>
      </c>
      <c r="Q11" s="28">
        <f t="shared" si="1"/>
        <v>10.799999999999999</v>
      </c>
      <c r="R11" s="17">
        <v>9</v>
      </c>
      <c r="S11" s="3">
        <v>2</v>
      </c>
      <c r="T11" s="3">
        <v>7</v>
      </c>
      <c r="U11" s="3">
        <v>11</v>
      </c>
      <c r="V11" s="3">
        <v>3</v>
      </c>
      <c r="W11" s="3">
        <f t="shared" si="2"/>
        <v>32</v>
      </c>
      <c r="X11" s="14">
        <v>1.2</v>
      </c>
      <c r="Y11" s="28">
        <f t="shared" si="3"/>
        <v>38.4</v>
      </c>
      <c r="Z11" s="10">
        <v>0</v>
      </c>
      <c r="AA11" s="3">
        <v>0</v>
      </c>
      <c r="AB11" s="3">
        <v>0</v>
      </c>
      <c r="AC11" s="3">
        <v>0</v>
      </c>
      <c r="AD11" s="3">
        <f t="shared" si="4"/>
        <v>0</v>
      </c>
      <c r="AE11" s="14">
        <v>1</v>
      </c>
      <c r="AF11" s="28">
        <f t="shared" si="5"/>
        <v>0</v>
      </c>
      <c r="AG11" s="23">
        <f t="shared" si="6"/>
        <v>49.199999999999996</v>
      </c>
    </row>
    <row r="12" spans="1:33" s="4" customFormat="1" ht="15.75" thickBot="1" x14ac:dyDescent="0.3">
      <c r="A12" s="11">
        <f>_xlfn.RANK.EQ(AG12,$AG$4:$AG$38)</f>
        <v>9</v>
      </c>
      <c r="B12" s="12" t="s">
        <v>51</v>
      </c>
      <c r="C12" s="13" t="s">
        <v>52</v>
      </c>
      <c r="D12" s="13" t="s">
        <v>53</v>
      </c>
      <c r="E12" s="13" t="s">
        <v>32</v>
      </c>
      <c r="F12" s="13"/>
      <c r="G12" s="13"/>
      <c r="H12" s="13"/>
      <c r="I12" s="13"/>
      <c r="J12" s="15" t="s">
        <v>16</v>
      </c>
      <c r="K12" s="11">
        <v>3</v>
      </c>
      <c r="L12" s="13">
        <v>0</v>
      </c>
      <c r="M12" s="13">
        <v>0</v>
      </c>
      <c r="N12" s="13">
        <v>0</v>
      </c>
      <c r="O12" s="13">
        <f t="shared" si="0"/>
        <v>3</v>
      </c>
      <c r="P12" s="15">
        <v>1.3</v>
      </c>
      <c r="Q12" s="29">
        <f t="shared" si="1"/>
        <v>3.9000000000000004</v>
      </c>
      <c r="R12" s="18">
        <v>1</v>
      </c>
      <c r="S12" s="13">
        <v>0</v>
      </c>
      <c r="T12" s="13">
        <v>0</v>
      </c>
      <c r="U12" s="13">
        <v>0</v>
      </c>
      <c r="V12" s="13">
        <v>0</v>
      </c>
      <c r="W12" s="13">
        <f t="shared" si="2"/>
        <v>1</v>
      </c>
      <c r="X12" s="15">
        <v>1.1000000000000001</v>
      </c>
      <c r="Y12" s="29">
        <f t="shared" si="3"/>
        <v>1.1000000000000001</v>
      </c>
      <c r="Z12" s="11">
        <v>0</v>
      </c>
      <c r="AA12" s="13">
        <v>0</v>
      </c>
      <c r="AB12" s="13">
        <v>0</v>
      </c>
      <c r="AC12" s="13">
        <v>0</v>
      </c>
      <c r="AD12" s="13">
        <f t="shared" si="4"/>
        <v>0</v>
      </c>
      <c r="AE12" s="15">
        <v>1</v>
      </c>
      <c r="AF12" s="29">
        <f t="shared" si="5"/>
        <v>0</v>
      </c>
      <c r="AG12" s="24">
        <f t="shared" si="6"/>
        <v>5</v>
      </c>
    </row>
  </sheetData>
  <mergeCells count="15">
    <mergeCell ref="F2:F3"/>
    <mergeCell ref="D2:D3"/>
    <mergeCell ref="C2:C3"/>
    <mergeCell ref="A2:A3"/>
    <mergeCell ref="B2:B3"/>
    <mergeCell ref="A1:AG1"/>
    <mergeCell ref="K2:Q2"/>
    <mergeCell ref="R2:Y2"/>
    <mergeCell ref="Z2:AF2"/>
    <mergeCell ref="AG2:AG3"/>
    <mergeCell ref="J2:J3"/>
    <mergeCell ref="I2:I3"/>
    <mergeCell ref="H2:H3"/>
    <mergeCell ref="G2:G3"/>
    <mergeCell ref="E2:E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workbookViewId="0">
      <selection activeCell="B1" sqref="B1:AF1"/>
    </sheetView>
  </sheetViews>
  <sheetFormatPr defaultRowHeight="15" x14ac:dyDescent="0.25"/>
  <cols>
    <col min="1" max="1" width="6.7109375" customWidth="1"/>
    <col min="2" max="2" width="4.7109375" customWidth="1"/>
    <col min="3" max="3" width="20.5703125" customWidth="1"/>
    <col min="4" max="4" width="22.7109375" bestFit="1" customWidth="1"/>
    <col min="5" max="5" width="3.5703125" bestFit="1" customWidth="1"/>
    <col min="6" max="6" width="18.140625" bestFit="1" customWidth="1"/>
    <col min="7" max="7" width="3.5703125" bestFit="1" customWidth="1"/>
    <col min="8" max="8" width="15" bestFit="1" customWidth="1"/>
    <col min="9" max="9" width="3.5703125" bestFit="1" customWidth="1"/>
    <col min="10" max="10" width="33.5703125" bestFit="1" customWidth="1"/>
    <col min="11" max="11" width="2" customWidth="1"/>
    <col min="12" max="12" width="2.140625" customWidth="1"/>
    <col min="13" max="14" width="3" customWidth="1"/>
    <col min="15" max="15" width="4" customWidth="1"/>
    <col min="16" max="16" width="7" customWidth="1"/>
    <col min="17" max="17" width="2" customWidth="1"/>
    <col min="18" max="18" width="2.140625" customWidth="1"/>
    <col min="19" max="19" width="2" customWidth="1"/>
    <col min="20" max="20" width="2.140625" customWidth="1"/>
    <col min="21" max="21" width="3" customWidth="1"/>
    <col min="22" max="22" width="4" customWidth="1"/>
    <col min="23" max="23" width="7" customWidth="1"/>
    <col min="24" max="24" width="2" customWidth="1"/>
    <col min="25" max="25" width="2.140625" customWidth="1"/>
    <col min="26" max="26" width="2" customWidth="1"/>
    <col min="27" max="27" width="3" customWidth="1"/>
    <col min="28" max="28" width="2.140625" customWidth="1"/>
    <col min="29" max="29" width="3" customWidth="1"/>
    <col min="30" max="30" width="4" customWidth="1"/>
    <col min="31" max="32" width="7.42578125" customWidth="1"/>
  </cols>
  <sheetData>
    <row r="1" spans="1:32" ht="27" thickBot="1" x14ac:dyDescent="0.45">
      <c r="A1" s="1"/>
      <c r="B1" s="80" t="s">
        <v>224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2" x14ac:dyDescent="0.25">
      <c r="A2" s="73" t="s">
        <v>156</v>
      </c>
      <c r="B2" s="74" t="s">
        <v>1</v>
      </c>
      <c r="C2" s="74" t="s">
        <v>2</v>
      </c>
      <c r="D2" s="74" t="s">
        <v>126</v>
      </c>
      <c r="E2" s="74" t="s">
        <v>127</v>
      </c>
      <c r="F2" s="74" t="s">
        <v>128</v>
      </c>
      <c r="G2" s="74" t="s">
        <v>127</v>
      </c>
      <c r="H2" s="74" t="s">
        <v>129</v>
      </c>
      <c r="I2" s="74" t="s">
        <v>127</v>
      </c>
      <c r="J2" s="75" t="s">
        <v>3</v>
      </c>
      <c r="K2" s="64" t="s">
        <v>356</v>
      </c>
      <c r="L2" s="65"/>
      <c r="M2" s="65"/>
      <c r="N2" s="65"/>
      <c r="O2" s="65"/>
      <c r="P2" s="66"/>
      <c r="Q2" s="67" t="s">
        <v>9</v>
      </c>
      <c r="R2" s="68"/>
      <c r="S2" s="68"/>
      <c r="T2" s="68"/>
      <c r="U2" s="68"/>
      <c r="V2" s="68"/>
      <c r="W2" s="69"/>
      <c r="X2" s="70" t="s">
        <v>157</v>
      </c>
      <c r="Y2" s="71"/>
      <c r="Z2" s="71"/>
      <c r="AA2" s="71"/>
      <c r="AB2" s="71"/>
      <c r="AC2" s="71"/>
      <c r="AD2" s="71"/>
      <c r="AE2" s="72"/>
      <c r="AF2" s="22" t="s">
        <v>11</v>
      </c>
    </row>
    <row r="3" spans="1:32" s="2" customFormat="1" ht="15.75" thickBot="1" x14ac:dyDescent="0.3">
      <c r="A3" s="76"/>
      <c r="B3" s="77"/>
      <c r="C3" s="77"/>
      <c r="D3" s="77"/>
      <c r="E3" s="77"/>
      <c r="F3" s="77"/>
      <c r="G3" s="77"/>
      <c r="H3" s="77"/>
      <c r="I3" s="77"/>
      <c r="J3" s="78"/>
      <c r="K3" s="38" t="s">
        <v>4</v>
      </c>
      <c r="L3" s="39" t="s">
        <v>5</v>
      </c>
      <c r="M3" s="39" t="s">
        <v>6</v>
      </c>
      <c r="N3" s="39"/>
      <c r="O3" s="39" t="s">
        <v>8</v>
      </c>
      <c r="P3" s="43" t="s">
        <v>11</v>
      </c>
      <c r="Q3" s="41" t="s">
        <v>4</v>
      </c>
      <c r="R3" s="39" t="s">
        <v>5</v>
      </c>
      <c r="S3" s="39" t="s">
        <v>6</v>
      </c>
      <c r="T3" s="39" t="s">
        <v>7</v>
      </c>
      <c r="U3" s="39"/>
      <c r="V3" s="39" t="s">
        <v>8</v>
      </c>
      <c r="W3" s="40" t="s">
        <v>11</v>
      </c>
      <c r="X3" s="38" t="s">
        <v>4</v>
      </c>
      <c r="Y3" s="39" t="s">
        <v>5</v>
      </c>
      <c r="Z3" s="39" t="s">
        <v>6</v>
      </c>
      <c r="AA3" s="39" t="s">
        <v>7</v>
      </c>
      <c r="AB3" s="39" t="s">
        <v>10</v>
      </c>
      <c r="AC3" s="39"/>
      <c r="AD3" s="39" t="s">
        <v>8</v>
      </c>
      <c r="AE3" s="43" t="s">
        <v>11</v>
      </c>
      <c r="AF3" s="42"/>
    </row>
    <row r="4" spans="1:32" s="4" customFormat="1" x14ac:dyDescent="0.25">
      <c r="A4" s="31">
        <f>_xlfn.RANK.EQ(AF4,$AF$4:$AF$19)</f>
        <v>1</v>
      </c>
      <c r="B4" s="32" t="s">
        <v>225</v>
      </c>
      <c r="C4" s="33" t="s">
        <v>226</v>
      </c>
      <c r="D4" s="33" t="s">
        <v>227</v>
      </c>
      <c r="E4" s="33" t="s">
        <v>163</v>
      </c>
      <c r="F4" s="33"/>
      <c r="G4" s="33"/>
      <c r="H4" s="33"/>
      <c r="I4" s="33"/>
      <c r="J4" s="34" t="s">
        <v>86</v>
      </c>
      <c r="K4" s="31">
        <v>8</v>
      </c>
      <c r="L4" s="33">
        <v>8</v>
      </c>
      <c r="M4" s="33">
        <v>12</v>
      </c>
      <c r="N4" s="33">
        <f t="shared" ref="N4:N19" si="0">SUM(K4:M4)</f>
        <v>28</v>
      </c>
      <c r="O4" s="34">
        <v>1.7</v>
      </c>
      <c r="P4" s="52">
        <f t="shared" ref="P4:P19" si="1">N4*O4</f>
        <v>47.6</v>
      </c>
      <c r="Q4" s="36">
        <v>7</v>
      </c>
      <c r="R4" s="33">
        <v>0</v>
      </c>
      <c r="S4" s="33">
        <v>0</v>
      </c>
      <c r="T4" s="33">
        <v>0</v>
      </c>
      <c r="U4" s="33">
        <f t="shared" ref="U4:U19" si="2">SUM(Q4:T4)</f>
        <v>7</v>
      </c>
      <c r="V4" s="34">
        <v>1.3</v>
      </c>
      <c r="W4" s="52">
        <f t="shared" ref="W4:W19" si="3">U4*V4</f>
        <v>9.1</v>
      </c>
      <c r="X4" s="31">
        <v>9</v>
      </c>
      <c r="Y4" s="33">
        <v>4</v>
      </c>
      <c r="Z4" s="33">
        <v>9</v>
      </c>
      <c r="AA4" s="33">
        <v>11</v>
      </c>
      <c r="AB4" s="33">
        <v>2</v>
      </c>
      <c r="AC4" s="33">
        <f t="shared" ref="AC4:AC19" si="4">SUM(X4:AB4)</f>
        <v>35</v>
      </c>
      <c r="AD4" s="34">
        <v>1.5</v>
      </c>
      <c r="AE4" s="52">
        <f t="shared" ref="AE4:AE19" si="5">AD4*AC4</f>
        <v>52.5</v>
      </c>
      <c r="AF4" s="37">
        <f t="shared" ref="AF4:AF19" si="6">SUM(P4,W4,AE4)</f>
        <v>109.2</v>
      </c>
    </row>
    <row r="5" spans="1:32" s="4" customFormat="1" x14ac:dyDescent="0.25">
      <c r="A5" s="10">
        <f>_xlfn.RANK.EQ(AF5,$AF$4:$AF$19)</f>
        <v>2</v>
      </c>
      <c r="B5" s="6" t="s">
        <v>228</v>
      </c>
      <c r="C5" s="3" t="s">
        <v>229</v>
      </c>
      <c r="D5" s="3" t="s">
        <v>230</v>
      </c>
      <c r="E5" s="3" t="s">
        <v>113</v>
      </c>
      <c r="F5" s="3" t="s">
        <v>231</v>
      </c>
      <c r="G5" s="3" t="s">
        <v>113</v>
      </c>
      <c r="H5" s="3" t="s">
        <v>232</v>
      </c>
      <c r="I5" s="3" t="s">
        <v>113</v>
      </c>
      <c r="J5" s="14" t="s">
        <v>86</v>
      </c>
      <c r="K5" s="10">
        <v>8</v>
      </c>
      <c r="L5" s="3">
        <v>7</v>
      </c>
      <c r="M5" s="3">
        <v>13</v>
      </c>
      <c r="N5" s="3">
        <f t="shared" si="0"/>
        <v>28</v>
      </c>
      <c r="O5" s="14">
        <v>1.5</v>
      </c>
      <c r="P5" s="28">
        <f t="shared" si="1"/>
        <v>42</v>
      </c>
      <c r="Q5" s="17">
        <v>7</v>
      </c>
      <c r="R5" s="3">
        <v>6</v>
      </c>
      <c r="S5" s="3">
        <v>9</v>
      </c>
      <c r="T5" s="3">
        <v>0</v>
      </c>
      <c r="U5" s="3">
        <f t="shared" si="2"/>
        <v>22</v>
      </c>
      <c r="V5" s="14">
        <v>1.4</v>
      </c>
      <c r="W5" s="28">
        <f t="shared" si="3"/>
        <v>30.799999999999997</v>
      </c>
      <c r="X5" s="10">
        <v>5</v>
      </c>
      <c r="Y5" s="3">
        <v>0</v>
      </c>
      <c r="Z5" s="3">
        <v>0</v>
      </c>
      <c r="AA5" s="3">
        <v>0</v>
      </c>
      <c r="AB5" s="3">
        <v>0</v>
      </c>
      <c r="AC5" s="3">
        <f t="shared" si="4"/>
        <v>5</v>
      </c>
      <c r="AD5" s="14">
        <v>1.1000000000000001</v>
      </c>
      <c r="AE5" s="28">
        <f t="shared" si="5"/>
        <v>5.5</v>
      </c>
      <c r="AF5" s="23">
        <f t="shared" si="6"/>
        <v>78.3</v>
      </c>
    </row>
    <row r="6" spans="1:32" s="4" customFormat="1" x14ac:dyDescent="0.25">
      <c r="A6" s="10">
        <f>_xlfn.RANK.EQ(AF6,$AF$4:$AF$19)</f>
        <v>3</v>
      </c>
      <c r="B6" s="6" t="s">
        <v>233</v>
      </c>
      <c r="C6" s="3" t="s">
        <v>234</v>
      </c>
      <c r="D6" s="3" t="s">
        <v>235</v>
      </c>
      <c r="E6" s="3" t="s">
        <v>189</v>
      </c>
      <c r="F6" s="3" t="s">
        <v>236</v>
      </c>
      <c r="G6" s="3" t="s">
        <v>189</v>
      </c>
      <c r="H6" s="3"/>
      <c r="I6" s="3" t="s">
        <v>237</v>
      </c>
      <c r="J6" s="14" t="s">
        <v>59</v>
      </c>
      <c r="K6" s="10">
        <v>9</v>
      </c>
      <c r="L6" s="3">
        <v>7</v>
      </c>
      <c r="M6" s="3">
        <v>12</v>
      </c>
      <c r="N6" s="3">
        <f t="shared" si="0"/>
        <v>28</v>
      </c>
      <c r="O6" s="14">
        <v>1.5</v>
      </c>
      <c r="P6" s="28">
        <f t="shared" si="1"/>
        <v>42</v>
      </c>
      <c r="Q6" s="17">
        <v>6</v>
      </c>
      <c r="R6" s="3">
        <v>6</v>
      </c>
      <c r="S6" s="3">
        <v>8</v>
      </c>
      <c r="T6" s="3">
        <v>0</v>
      </c>
      <c r="U6" s="3">
        <f t="shared" si="2"/>
        <v>20</v>
      </c>
      <c r="V6" s="14">
        <v>1.3</v>
      </c>
      <c r="W6" s="28">
        <f t="shared" si="3"/>
        <v>26</v>
      </c>
      <c r="X6" s="10">
        <v>5</v>
      </c>
      <c r="Y6" s="3">
        <v>1</v>
      </c>
      <c r="Z6" s="3">
        <v>0</v>
      </c>
      <c r="AA6" s="3">
        <v>2</v>
      </c>
      <c r="AB6" s="3">
        <v>0</v>
      </c>
      <c r="AC6" s="3">
        <f t="shared" si="4"/>
        <v>8</v>
      </c>
      <c r="AD6" s="14">
        <v>1.2</v>
      </c>
      <c r="AE6" s="28">
        <f t="shared" si="5"/>
        <v>9.6</v>
      </c>
      <c r="AF6" s="23">
        <f t="shared" si="6"/>
        <v>77.599999999999994</v>
      </c>
    </row>
    <row r="7" spans="1:32" s="4" customFormat="1" x14ac:dyDescent="0.25">
      <c r="A7" s="10">
        <f>_xlfn.RANK.EQ(AF7,$AF$4:$AF$19)</f>
        <v>4</v>
      </c>
      <c r="B7" s="6" t="s">
        <v>238</v>
      </c>
      <c r="C7" s="3" t="s">
        <v>239</v>
      </c>
      <c r="D7" s="3" t="s">
        <v>240</v>
      </c>
      <c r="E7" s="3" t="s">
        <v>163</v>
      </c>
      <c r="F7" s="3" t="s">
        <v>241</v>
      </c>
      <c r="G7" s="3" t="s">
        <v>113</v>
      </c>
      <c r="H7" s="3"/>
      <c r="I7" s="3"/>
      <c r="J7" s="14" t="s">
        <v>86</v>
      </c>
      <c r="K7" s="10">
        <v>7</v>
      </c>
      <c r="L7" s="3">
        <v>7</v>
      </c>
      <c r="M7" s="3">
        <v>10</v>
      </c>
      <c r="N7" s="3">
        <f t="shared" si="0"/>
        <v>24</v>
      </c>
      <c r="O7" s="14">
        <v>1.4</v>
      </c>
      <c r="P7" s="28">
        <f t="shared" si="1"/>
        <v>33.599999999999994</v>
      </c>
      <c r="Q7" s="17">
        <v>5</v>
      </c>
      <c r="R7" s="3">
        <v>5</v>
      </c>
      <c r="S7" s="3">
        <v>0</v>
      </c>
      <c r="T7" s="3">
        <v>0</v>
      </c>
      <c r="U7" s="3">
        <f t="shared" si="2"/>
        <v>10</v>
      </c>
      <c r="V7" s="14">
        <v>1.4</v>
      </c>
      <c r="W7" s="28">
        <f t="shared" si="3"/>
        <v>14</v>
      </c>
      <c r="X7" s="10">
        <v>5</v>
      </c>
      <c r="Y7" s="3">
        <v>1</v>
      </c>
      <c r="Z7" s="3">
        <v>0</v>
      </c>
      <c r="AA7" s="3">
        <v>1</v>
      </c>
      <c r="AB7" s="3">
        <v>0</v>
      </c>
      <c r="AC7" s="3">
        <f t="shared" si="4"/>
        <v>7</v>
      </c>
      <c r="AD7" s="14">
        <v>1.2</v>
      </c>
      <c r="AE7" s="28">
        <f t="shared" si="5"/>
        <v>8.4</v>
      </c>
      <c r="AF7" s="23">
        <f t="shared" si="6"/>
        <v>55.999999999999993</v>
      </c>
    </row>
    <row r="8" spans="1:32" s="4" customFormat="1" x14ac:dyDescent="0.25">
      <c r="A8" s="10">
        <f>_xlfn.RANK.EQ(AF8,$AF$4:$AF$19)</f>
        <v>5</v>
      </c>
      <c r="B8" s="6" t="s">
        <v>242</v>
      </c>
      <c r="C8" s="3" t="s">
        <v>243</v>
      </c>
      <c r="D8" s="3" t="s">
        <v>244</v>
      </c>
      <c r="E8" s="3" t="s">
        <v>163</v>
      </c>
      <c r="F8" s="3" t="s">
        <v>245</v>
      </c>
      <c r="G8" s="3" t="s">
        <v>163</v>
      </c>
      <c r="H8" s="3" t="s">
        <v>246</v>
      </c>
      <c r="I8" s="3" t="s">
        <v>163</v>
      </c>
      <c r="J8" s="14" t="s">
        <v>59</v>
      </c>
      <c r="K8" s="10">
        <v>8</v>
      </c>
      <c r="L8" s="3">
        <v>8</v>
      </c>
      <c r="M8" s="3">
        <v>13</v>
      </c>
      <c r="N8" s="3">
        <f t="shared" si="0"/>
        <v>29</v>
      </c>
      <c r="O8" s="14">
        <v>1.5</v>
      </c>
      <c r="P8" s="28">
        <f t="shared" si="1"/>
        <v>43.5</v>
      </c>
      <c r="Q8" s="17">
        <v>5</v>
      </c>
      <c r="R8" s="3">
        <v>0</v>
      </c>
      <c r="S8" s="3">
        <v>0</v>
      </c>
      <c r="T8" s="3">
        <v>0</v>
      </c>
      <c r="U8" s="3">
        <f t="shared" si="2"/>
        <v>5</v>
      </c>
      <c r="V8" s="14">
        <v>1.3</v>
      </c>
      <c r="W8" s="28">
        <f t="shared" si="3"/>
        <v>6.5</v>
      </c>
      <c r="X8" s="10">
        <v>5</v>
      </c>
      <c r="Y8" s="3">
        <v>0</v>
      </c>
      <c r="Z8" s="3">
        <v>0</v>
      </c>
      <c r="AA8" s="3">
        <v>0</v>
      </c>
      <c r="AB8" s="3">
        <v>0</v>
      </c>
      <c r="AC8" s="3">
        <f t="shared" si="4"/>
        <v>5</v>
      </c>
      <c r="AD8" s="14">
        <v>1.1000000000000001</v>
      </c>
      <c r="AE8" s="28">
        <f t="shared" si="5"/>
        <v>5.5</v>
      </c>
      <c r="AF8" s="23">
        <f t="shared" si="6"/>
        <v>55.5</v>
      </c>
    </row>
    <row r="9" spans="1:32" s="4" customFormat="1" x14ac:dyDescent="0.25">
      <c r="A9" s="10">
        <f>_xlfn.RANK.EQ(AF9,$AF$4:$AF$19)</f>
        <v>6</v>
      </c>
      <c r="B9" s="6" t="s">
        <v>247</v>
      </c>
      <c r="C9" s="3" t="s">
        <v>248</v>
      </c>
      <c r="D9" s="3" t="s">
        <v>249</v>
      </c>
      <c r="E9" s="3" t="s">
        <v>163</v>
      </c>
      <c r="F9" s="3" t="s">
        <v>250</v>
      </c>
      <c r="G9" s="3" t="s">
        <v>163</v>
      </c>
      <c r="H9" s="3"/>
      <c r="I9" s="3"/>
      <c r="J9" s="14" t="s">
        <v>86</v>
      </c>
      <c r="K9" s="10">
        <v>8</v>
      </c>
      <c r="L9" s="3">
        <v>7</v>
      </c>
      <c r="M9" s="3">
        <v>13</v>
      </c>
      <c r="N9" s="3">
        <f t="shared" si="0"/>
        <v>28</v>
      </c>
      <c r="O9" s="14">
        <v>1.4</v>
      </c>
      <c r="P9" s="28">
        <f t="shared" si="1"/>
        <v>39.199999999999996</v>
      </c>
      <c r="Q9" s="17">
        <v>0</v>
      </c>
      <c r="R9" s="3">
        <v>0</v>
      </c>
      <c r="S9" s="3">
        <v>0</v>
      </c>
      <c r="T9" s="3">
        <v>0</v>
      </c>
      <c r="U9" s="3">
        <f t="shared" si="2"/>
        <v>0</v>
      </c>
      <c r="V9" s="14">
        <v>1</v>
      </c>
      <c r="W9" s="28">
        <f t="shared" si="3"/>
        <v>0</v>
      </c>
      <c r="X9" s="10">
        <v>7</v>
      </c>
      <c r="Y9" s="3">
        <v>2</v>
      </c>
      <c r="Z9" s="3">
        <v>0</v>
      </c>
      <c r="AA9" s="3">
        <v>1</v>
      </c>
      <c r="AB9" s="3">
        <v>0</v>
      </c>
      <c r="AC9" s="3">
        <f t="shared" si="4"/>
        <v>10</v>
      </c>
      <c r="AD9" s="14">
        <v>1.4</v>
      </c>
      <c r="AE9" s="28">
        <f t="shared" si="5"/>
        <v>14</v>
      </c>
      <c r="AF9" s="23">
        <f t="shared" si="6"/>
        <v>53.199999999999996</v>
      </c>
    </row>
    <row r="10" spans="1:32" s="4" customFormat="1" x14ac:dyDescent="0.25">
      <c r="A10" s="10">
        <f>_xlfn.RANK.EQ(AF10,$AF$4:$AF$19)</f>
        <v>7</v>
      </c>
      <c r="B10" s="6" t="s">
        <v>251</v>
      </c>
      <c r="C10" s="3" t="s">
        <v>252</v>
      </c>
      <c r="D10" s="3" t="s">
        <v>253</v>
      </c>
      <c r="E10" s="3" t="s">
        <v>113</v>
      </c>
      <c r="F10" s="3" t="s">
        <v>254</v>
      </c>
      <c r="G10" s="3" t="s">
        <v>189</v>
      </c>
      <c r="H10" s="3"/>
      <c r="I10" s="3"/>
      <c r="J10" s="14" t="s">
        <v>86</v>
      </c>
      <c r="K10" s="10">
        <v>9</v>
      </c>
      <c r="L10" s="3">
        <v>8</v>
      </c>
      <c r="M10" s="3">
        <v>12</v>
      </c>
      <c r="N10" s="3">
        <f t="shared" si="0"/>
        <v>29</v>
      </c>
      <c r="O10" s="14">
        <v>1.3</v>
      </c>
      <c r="P10" s="28">
        <f t="shared" si="1"/>
        <v>37.700000000000003</v>
      </c>
      <c r="Q10" s="17">
        <v>7</v>
      </c>
      <c r="R10" s="3">
        <v>4</v>
      </c>
      <c r="S10" s="3">
        <v>0</v>
      </c>
      <c r="T10" s="3">
        <v>0</v>
      </c>
      <c r="U10" s="3">
        <f t="shared" si="2"/>
        <v>11</v>
      </c>
      <c r="V10" s="14">
        <v>1.4</v>
      </c>
      <c r="W10" s="28">
        <f t="shared" si="3"/>
        <v>15.399999999999999</v>
      </c>
      <c r="X10" s="10">
        <v>0</v>
      </c>
      <c r="Y10" s="3">
        <v>0</v>
      </c>
      <c r="Z10" s="3">
        <v>0</v>
      </c>
      <c r="AA10" s="3">
        <v>0</v>
      </c>
      <c r="AB10" s="3">
        <v>0</v>
      </c>
      <c r="AC10" s="3">
        <f t="shared" si="4"/>
        <v>0</v>
      </c>
      <c r="AD10" s="14">
        <v>1</v>
      </c>
      <c r="AE10" s="28">
        <f t="shared" si="5"/>
        <v>0</v>
      </c>
      <c r="AF10" s="23">
        <f t="shared" si="6"/>
        <v>53.1</v>
      </c>
    </row>
    <row r="11" spans="1:32" s="4" customFormat="1" x14ac:dyDescent="0.25">
      <c r="A11" s="10">
        <f>_xlfn.RANK.EQ(AF11,$AF$4:$AF$19)</f>
        <v>8</v>
      </c>
      <c r="B11" s="6" t="s">
        <v>255</v>
      </c>
      <c r="C11" s="3" t="s">
        <v>256</v>
      </c>
      <c r="D11" s="3" t="s">
        <v>256</v>
      </c>
      <c r="E11" s="3" t="s">
        <v>113</v>
      </c>
      <c r="F11" s="3"/>
      <c r="G11" s="3"/>
      <c r="H11" s="3"/>
      <c r="I11" s="3"/>
      <c r="J11" s="14" t="s">
        <v>77</v>
      </c>
      <c r="K11" s="10">
        <v>7</v>
      </c>
      <c r="L11" s="3">
        <v>8</v>
      </c>
      <c r="M11" s="3">
        <v>9</v>
      </c>
      <c r="N11" s="3">
        <f t="shared" si="0"/>
        <v>24</v>
      </c>
      <c r="O11" s="14">
        <v>1.5</v>
      </c>
      <c r="P11" s="28">
        <f t="shared" si="1"/>
        <v>36</v>
      </c>
      <c r="Q11" s="17">
        <v>7</v>
      </c>
      <c r="R11" s="3">
        <v>0</v>
      </c>
      <c r="S11" s="3">
        <v>0</v>
      </c>
      <c r="T11" s="3">
        <v>0</v>
      </c>
      <c r="U11" s="3">
        <f t="shared" si="2"/>
        <v>7</v>
      </c>
      <c r="V11" s="14">
        <v>1.7</v>
      </c>
      <c r="W11" s="28">
        <f t="shared" si="3"/>
        <v>11.9</v>
      </c>
      <c r="X11" s="10">
        <v>0</v>
      </c>
      <c r="Y11" s="3">
        <v>0</v>
      </c>
      <c r="Z11" s="3">
        <v>0</v>
      </c>
      <c r="AA11" s="3">
        <v>0</v>
      </c>
      <c r="AB11" s="3">
        <v>0</v>
      </c>
      <c r="AC11" s="3">
        <f t="shared" si="4"/>
        <v>0</v>
      </c>
      <c r="AD11" s="14">
        <v>1</v>
      </c>
      <c r="AE11" s="28">
        <f t="shared" si="5"/>
        <v>0</v>
      </c>
      <c r="AF11" s="23">
        <f t="shared" si="6"/>
        <v>47.9</v>
      </c>
    </row>
    <row r="12" spans="1:32" s="4" customFormat="1" x14ac:dyDescent="0.25">
      <c r="A12" s="10">
        <f>_xlfn.RANK.EQ(AF12,$AF$4:$AF$19)</f>
        <v>9</v>
      </c>
      <c r="B12" s="6" t="s">
        <v>257</v>
      </c>
      <c r="C12" s="3" t="s">
        <v>258</v>
      </c>
      <c r="D12" s="3" t="s">
        <v>259</v>
      </c>
      <c r="E12" s="3" t="s">
        <v>113</v>
      </c>
      <c r="F12" s="3"/>
      <c r="G12" s="3"/>
      <c r="H12" s="3"/>
      <c r="I12" s="3"/>
      <c r="J12" s="14" t="s">
        <v>77</v>
      </c>
      <c r="K12" s="10">
        <v>9</v>
      </c>
      <c r="L12" s="3">
        <v>6</v>
      </c>
      <c r="M12" s="3">
        <v>13</v>
      </c>
      <c r="N12" s="3">
        <f t="shared" si="0"/>
        <v>28</v>
      </c>
      <c r="O12" s="14">
        <v>1.4</v>
      </c>
      <c r="P12" s="28">
        <f t="shared" si="1"/>
        <v>39.199999999999996</v>
      </c>
      <c r="Q12" s="17">
        <v>5</v>
      </c>
      <c r="R12" s="3">
        <v>0</v>
      </c>
      <c r="S12" s="3">
        <v>0</v>
      </c>
      <c r="T12" s="3">
        <v>0</v>
      </c>
      <c r="U12" s="3">
        <f t="shared" si="2"/>
        <v>5</v>
      </c>
      <c r="V12" s="14">
        <v>1.3</v>
      </c>
      <c r="W12" s="28">
        <f t="shared" si="3"/>
        <v>6.5</v>
      </c>
      <c r="X12" s="10">
        <v>0</v>
      </c>
      <c r="Y12" s="3">
        <v>0</v>
      </c>
      <c r="Z12" s="3">
        <v>0</v>
      </c>
      <c r="AA12" s="3">
        <v>0</v>
      </c>
      <c r="AB12" s="3">
        <v>0</v>
      </c>
      <c r="AC12" s="3">
        <f t="shared" si="4"/>
        <v>0</v>
      </c>
      <c r="AD12" s="14">
        <v>1</v>
      </c>
      <c r="AE12" s="28">
        <f t="shared" si="5"/>
        <v>0</v>
      </c>
      <c r="AF12" s="23">
        <f t="shared" si="6"/>
        <v>45.699999999999996</v>
      </c>
    </row>
    <row r="13" spans="1:32" s="4" customFormat="1" x14ac:dyDescent="0.25">
      <c r="A13" s="10">
        <f>_xlfn.RANK.EQ(AF13,$AF$4:$AF$19)</f>
        <v>10</v>
      </c>
      <c r="B13" s="6" t="s">
        <v>260</v>
      </c>
      <c r="C13" s="3" t="s">
        <v>261</v>
      </c>
      <c r="D13" s="3" t="s">
        <v>262</v>
      </c>
      <c r="E13" s="3" t="s">
        <v>113</v>
      </c>
      <c r="F13" s="3" t="s">
        <v>263</v>
      </c>
      <c r="G13" s="3" t="s">
        <v>113</v>
      </c>
      <c r="H13" s="3"/>
      <c r="I13" s="3"/>
      <c r="J13" s="14" t="s">
        <v>77</v>
      </c>
      <c r="K13" s="10">
        <v>9</v>
      </c>
      <c r="L13" s="3">
        <v>7</v>
      </c>
      <c r="M13" s="3">
        <v>11</v>
      </c>
      <c r="N13" s="3">
        <f t="shared" si="0"/>
        <v>27</v>
      </c>
      <c r="O13" s="14">
        <v>1.2</v>
      </c>
      <c r="P13" s="28">
        <f t="shared" si="1"/>
        <v>32.4</v>
      </c>
      <c r="Q13" s="17">
        <v>5</v>
      </c>
      <c r="R13" s="3">
        <v>2</v>
      </c>
      <c r="S13" s="3">
        <v>0</v>
      </c>
      <c r="T13" s="3">
        <v>0</v>
      </c>
      <c r="U13" s="3">
        <f t="shared" si="2"/>
        <v>7</v>
      </c>
      <c r="V13" s="14">
        <v>1.4</v>
      </c>
      <c r="W13" s="28">
        <f t="shared" si="3"/>
        <v>9.7999999999999989</v>
      </c>
      <c r="X13" s="10">
        <v>3</v>
      </c>
      <c r="Y13" s="3">
        <v>0</v>
      </c>
      <c r="Z13" s="3">
        <v>0</v>
      </c>
      <c r="AA13" s="3">
        <v>0</v>
      </c>
      <c r="AB13" s="3">
        <v>0</v>
      </c>
      <c r="AC13" s="3">
        <f t="shared" si="4"/>
        <v>3</v>
      </c>
      <c r="AD13" s="14">
        <v>1</v>
      </c>
      <c r="AE13" s="28">
        <f t="shared" si="5"/>
        <v>3</v>
      </c>
      <c r="AF13" s="23">
        <f t="shared" si="6"/>
        <v>45.199999999999996</v>
      </c>
    </row>
    <row r="14" spans="1:32" s="4" customFormat="1" x14ac:dyDescent="0.25">
      <c r="A14" s="10">
        <f>_xlfn.RANK.EQ(AF14,$AF$4:$AF$19)</f>
        <v>11</v>
      </c>
      <c r="B14" s="6" t="s">
        <v>264</v>
      </c>
      <c r="C14" s="3" t="s">
        <v>265</v>
      </c>
      <c r="D14" s="3" t="s">
        <v>266</v>
      </c>
      <c r="E14" s="3" t="s">
        <v>163</v>
      </c>
      <c r="F14" s="3" t="s">
        <v>267</v>
      </c>
      <c r="G14" s="3" t="s">
        <v>163</v>
      </c>
      <c r="H14" s="3" t="s">
        <v>268</v>
      </c>
      <c r="I14" s="3" t="s">
        <v>163</v>
      </c>
      <c r="J14" s="14" t="s">
        <v>59</v>
      </c>
      <c r="K14" s="10">
        <v>9</v>
      </c>
      <c r="L14" s="3">
        <v>8</v>
      </c>
      <c r="M14" s="3">
        <v>9</v>
      </c>
      <c r="N14" s="3">
        <f t="shared" si="0"/>
        <v>26</v>
      </c>
      <c r="O14" s="14">
        <v>1.5</v>
      </c>
      <c r="P14" s="28">
        <f t="shared" si="1"/>
        <v>39</v>
      </c>
      <c r="Q14" s="17">
        <v>4</v>
      </c>
      <c r="R14" s="3">
        <v>0</v>
      </c>
      <c r="S14" s="3">
        <v>0</v>
      </c>
      <c r="T14" s="3">
        <v>0</v>
      </c>
      <c r="U14" s="3">
        <f t="shared" si="2"/>
        <v>4</v>
      </c>
      <c r="V14" s="14">
        <v>1.2</v>
      </c>
      <c r="W14" s="28">
        <f t="shared" si="3"/>
        <v>4.8</v>
      </c>
      <c r="X14" s="10">
        <v>0</v>
      </c>
      <c r="Y14" s="3">
        <v>0</v>
      </c>
      <c r="Z14" s="3">
        <v>0</v>
      </c>
      <c r="AA14" s="3">
        <v>0</v>
      </c>
      <c r="AB14" s="3">
        <v>0</v>
      </c>
      <c r="AC14" s="3">
        <f t="shared" si="4"/>
        <v>0</v>
      </c>
      <c r="AD14" s="14">
        <v>1</v>
      </c>
      <c r="AE14" s="28">
        <f t="shared" si="5"/>
        <v>0</v>
      </c>
      <c r="AF14" s="23">
        <f t="shared" si="6"/>
        <v>43.8</v>
      </c>
    </row>
    <row r="15" spans="1:32" s="4" customFormat="1" x14ac:dyDescent="0.25">
      <c r="A15" s="10">
        <f>_xlfn.RANK.EQ(AF15,$AF$4:$AF$19)</f>
        <v>12</v>
      </c>
      <c r="B15" s="6" t="s">
        <v>269</v>
      </c>
      <c r="C15" s="3" t="s">
        <v>270</v>
      </c>
      <c r="D15" s="3" t="s">
        <v>271</v>
      </c>
      <c r="E15" s="3" t="s">
        <v>163</v>
      </c>
      <c r="F15" s="3" t="s">
        <v>272</v>
      </c>
      <c r="G15" s="3" t="s">
        <v>163</v>
      </c>
      <c r="H15" s="3"/>
      <c r="I15" s="3"/>
      <c r="J15" s="14" t="s">
        <v>59</v>
      </c>
      <c r="K15" s="10">
        <v>9</v>
      </c>
      <c r="L15" s="3">
        <v>5</v>
      </c>
      <c r="M15" s="3">
        <v>12</v>
      </c>
      <c r="N15" s="3">
        <f t="shared" si="0"/>
        <v>26</v>
      </c>
      <c r="O15" s="14">
        <v>1.5</v>
      </c>
      <c r="P15" s="28">
        <f t="shared" si="1"/>
        <v>39</v>
      </c>
      <c r="Q15" s="17">
        <v>0</v>
      </c>
      <c r="R15" s="3">
        <v>0</v>
      </c>
      <c r="S15" s="3">
        <v>0</v>
      </c>
      <c r="T15" s="3">
        <v>0</v>
      </c>
      <c r="U15" s="3">
        <f t="shared" si="2"/>
        <v>0</v>
      </c>
      <c r="V15" s="14">
        <v>1</v>
      </c>
      <c r="W15" s="28">
        <f t="shared" si="3"/>
        <v>0</v>
      </c>
      <c r="X15" s="10">
        <v>0</v>
      </c>
      <c r="Y15" s="3">
        <v>0</v>
      </c>
      <c r="Z15" s="3">
        <v>0</v>
      </c>
      <c r="AA15" s="3">
        <v>0</v>
      </c>
      <c r="AB15" s="3">
        <v>0</v>
      </c>
      <c r="AC15" s="3">
        <f t="shared" si="4"/>
        <v>0</v>
      </c>
      <c r="AD15" s="14">
        <v>1</v>
      </c>
      <c r="AE15" s="28">
        <f t="shared" si="5"/>
        <v>0</v>
      </c>
      <c r="AF15" s="23">
        <f t="shared" si="6"/>
        <v>39</v>
      </c>
    </row>
    <row r="16" spans="1:32" s="4" customFormat="1" x14ac:dyDescent="0.25">
      <c r="A16" s="10">
        <f>_xlfn.RANK.EQ(AF16,$AF$4:$AF$19)</f>
        <v>13</v>
      </c>
      <c r="B16" s="6" t="s">
        <v>273</v>
      </c>
      <c r="C16" s="3" t="s">
        <v>274</v>
      </c>
      <c r="D16" s="3" t="s">
        <v>274</v>
      </c>
      <c r="E16" s="3" t="s">
        <v>163</v>
      </c>
      <c r="F16" s="3"/>
      <c r="G16" s="3"/>
      <c r="H16" s="3"/>
      <c r="I16" s="3"/>
      <c r="J16" s="14" t="s">
        <v>77</v>
      </c>
      <c r="K16" s="10">
        <v>6</v>
      </c>
      <c r="L16" s="3">
        <v>6</v>
      </c>
      <c r="M16" s="3">
        <v>10</v>
      </c>
      <c r="N16" s="3">
        <f t="shared" si="0"/>
        <v>22</v>
      </c>
      <c r="O16" s="14">
        <v>1.3</v>
      </c>
      <c r="P16" s="28">
        <f t="shared" si="1"/>
        <v>28.6</v>
      </c>
      <c r="Q16" s="17">
        <v>0</v>
      </c>
      <c r="R16" s="3">
        <v>0</v>
      </c>
      <c r="S16" s="3">
        <v>2</v>
      </c>
      <c r="T16" s="3">
        <v>0</v>
      </c>
      <c r="U16" s="3">
        <f t="shared" si="2"/>
        <v>2</v>
      </c>
      <c r="V16" s="14">
        <v>1.3</v>
      </c>
      <c r="W16" s="28">
        <f t="shared" si="3"/>
        <v>2.6</v>
      </c>
      <c r="X16" s="10">
        <v>1</v>
      </c>
      <c r="Y16" s="3">
        <v>0</v>
      </c>
      <c r="Z16" s="3">
        <v>0</v>
      </c>
      <c r="AA16" s="3">
        <v>0</v>
      </c>
      <c r="AB16" s="3">
        <v>0</v>
      </c>
      <c r="AC16" s="3">
        <f t="shared" si="4"/>
        <v>1</v>
      </c>
      <c r="AD16" s="14">
        <v>1</v>
      </c>
      <c r="AE16" s="28">
        <f t="shared" si="5"/>
        <v>1</v>
      </c>
      <c r="AF16" s="23">
        <f t="shared" si="6"/>
        <v>32.200000000000003</v>
      </c>
    </row>
    <row r="17" spans="1:32" s="4" customFormat="1" x14ac:dyDescent="0.25">
      <c r="A17" s="10">
        <f>_xlfn.RANK.EQ(AF17,$AF$4:$AF$19)</f>
        <v>14</v>
      </c>
      <c r="B17" s="6" t="s">
        <v>275</v>
      </c>
      <c r="C17" s="3" t="s">
        <v>276</v>
      </c>
      <c r="D17" s="3" t="s">
        <v>277</v>
      </c>
      <c r="E17" s="3" t="s">
        <v>113</v>
      </c>
      <c r="F17" s="3" t="s">
        <v>278</v>
      </c>
      <c r="G17" s="3" t="s">
        <v>113</v>
      </c>
      <c r="H17" s="3"/>
      <c r="I17" s="3"/>
      <c r="J17" s="14" t="s">
        <v>59</v>
      </c>
      <c r="K17" s="10">
        <v>8</v>
      </c>
      <c r="L17" s="3">
        <v>1</v>
      </c>
      <c r="M17" s="3">
        <v>0</v>
      </c>
      <c r="N17" s="3">
        <f t="shared" si="0"/>
        <v>9</v>
      </c>
      <c r="O17" s="14">
        <v>1.2</v>
      </c>
      <c r="P17" s="28">
        <f t="shared" si="1"/>
        <v>10.799999999999999</v>
      </c>
      <c r="Q17" s="17">
        <v>5</v>
      </c>
      <c r="R17" s="3">
        <v>0</v>
      </c>
      <c r="S17" s="3">
        <v>0</v>
      </c>
      <c r="T17" s="3">
        <v>0</v>
      </c>
      <c r="U17" s="3">
        <f t="shared" si="2"/>
        <v>5</v>
      </c>
      <c r="V17" s="14">
        <v>1.2</v>
      </c>
      <c r="W17" s="28">
        <f t="shared" si="3"/>
        <v>6</v>
      </c>
      <c r="X17" s="10">
        <v>0</v>
      </c>
      <c r="Y17" s="3">
        <v>0</v>
      </c>
      <c r="Z17" s="3">
        <v>0</v>
      </c>
      <c r="AA17" s="3">
        <v>0</v>
      </c>
      <c r="AB17" s="3">
        <v>0</v>
      </c>
      <c r="AC17" s="3">
        <f t="shared" si="4"/>
        <v>0</v>
      </c>
      <c r="AD17" s="14">
        <v>1</v>
      </c>
      <c r="AE17" s="28">
        <f t="shared" si="5"/>
        <v>0</v>
      </c>
      <c r="AF17" s="23">
        <f t="shared" si="6"/>
        <v>16.799999999999997</v>
      </c>
    </row>
    <row r="18" spans="1:32" s="4" customFormat="1" x14ac:dyDescent="0.25">
      <c r="A18" s="10">
        <f>_xlfn.RANK.EQ(AF18,$AF$4:$AF$19)</f>
        <v>15</v>
      </c>
      <c r="B18" s="6" t="s">
        <v>279</v>
      </c>
      <c r="C18" s="3" t="s">
        <v>280</v>
      </c>
      <c r="D18" s="3" t="s">
        <v>281</v>
      </c>
      <c r="E18" s="3" t="s">
        <v>113</v>
      </c>
      <c r="F18" s="3" t="s">
        <v>282</v>
      </c>
      <c r="G18" s="3" t="s">
        <v>113</v>
      </c>
      <c r="H18" s="3"/>
      <c r="I18" s="3"/>
      <c r="J18" s="14" t="s">
        <v>77</v>
      </c>
      <c r="K18" s="10">
        <v>7</v>
      </c>
      <c r="L18" s="3">
        <v>0</v>
      </c>
      <c r="M18" s="3">
        <v>0</v>
      </c>
      <c r="N18" s="3">
        <f t="shared" si="0"/>
        <v>7</v>
      </c>
      <c r="O18" s="14">
        <v>1.1000000000000001</v>
      </c>
      <c r="P18" s="28">
        <f t="shared" si="1"/>
        <v>7.7000000000000011</v>
      </c>
      <c r="Q18" s="17">
        <v>2</v>
      </c>
      <c r="R18" s="3">
        <v>0</v>
      </c>
      <c r="S18" s="3">
        <v>0</v>
      </c>
      <c r="T18" s="3">
        <v>0</v>
      </c>
      <c r="U18" s="3">
        <f t="shared" si="2"/>
        <v>2</v>
      </c>
      <c r="V18" s="14">
        <v>1.3</v>
      </c>
      <c r="W18" s="28">
        <f t="shared" si="3"/>
        <v>2.6</v>
      </c>
      <c r="X18" s="10">
        <v>0</v>
      </c>
      <c r="Y18" s="3">
        <v>0</v>
      </c>
      <c r="Z18" s="3">
        <v>0</v>
      </c>
      <c r="AA18" s="3">
        <v>0</v>
      </c>
      <c r="AB18" s="3">
        <v>0</v>
      </c>
      <c r="AC18" s="3">
        <f t="shared" si="4"/>
        <v>0</v>
      </c>
      <c r="AD18" s="14">
        <v>1</v>
      </c>
      <c r="AE18" s="28">
        <f t="shared" si="5"/>
        <v>0</v>
      </c>
      <c r="AF18" s="23">
        <f t="shared" si="6"/>
        <v>10.3</v>
      </c>
    </row>
    <row r="19" spans="1:32" s="4" customFormat="1" ht="15.75" thickBot="1" x14ac:dyDescent="0.3">
      <c r="A19" s="11">
        <f>_xlfn.RANK.EQ(AF19,$AF$4:$AF$19)</f>
        <v>16</v>
      </c>
      <c r="B19" s="12" t="s">
        <v>283</v>
      </c>
      <c r="C19" s="13" t="s">
        <v>284</v>
      </c>
      <c r="D19" s="13" t="s">
        <v>285</v>
      </c>
      <c r="E19" s="13" t="s">
        <v>189</v>
      </c>
      <c r="F19" s="13" t="s">
        <v>286</v>
      </c>
      <c r="G19" s="13" t="s">
        <v>189</v>
      </c>
      <c r="H19" s="13"/>
      <c r="I19" s="13"/>
      <c r="J19" s="15" t="s">
        <v>115</v>
      </c>
      <c r="K19" s="11">
        <v>2</v>
      </c>
      <c r="L19" s="13">
        <v>0</v>
      </c>
      <c r="M19" s="13">
        <v>0</v>
      </c>
      <c r="N19" s="13">
        <f t="shared" si="0"/>
        <v>2</v>
      </c>
      <c r="O19" s="15">
        <v>1</v>
      </c>
      <c r="P19" s="29">
        <f t="shared" si="1"/>
        <v>2</v>
      </c>
      <c r="Q19" s="18">
        <v>1</v>
      </c>
      <c r="R19" s="13">
        <v>0</v>
      </c>
      <c r="S19" s="13">
        <v>0</v>
      </c>
      <c r="T19" s="13">
        <v>0</v>
      </c>
      <c r="U19" s="13">
        <f t="shared" si="2"/>
        <v>1</v>
      </c>
      <c r="V19" s="15">
        <v>1.2</v>
      </c>
      <c r="W19" s="29">
        <f t="shared" si="3"/>
        <v>1.2</v>
      </c>
      <c r="X19" s="11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f t="shared" si="4"/>
        <v>0</v>
      </c>
      <c r="AD19" s="15">
        <v>1</v>
      </c>
      <c r="AE19" s="29">
        <f t="shared" si="5"/>
        <v>0</v>
      </c>
      <c r="AF19" s="24">
        <f t="shared" si="6"/>
        <v>3.2</v>
      </c>
    </row>
  </sheetData>
  <mergeCells count="15">
    <mergeCell ref="A2:A3"/>
    <mergeCell ref="B1:AF1"/>
    <mergeCell ref="I2:I3"/>
    <mergeCell ref="J2:J3"/>
    <mergeCell ref="K2:P2"/>
    <mergeCell ref="Q2:W2"/>
    <mergeCell ref="X2:AE2"/>
    <mergeCell ref="AF2:AF3"/>
    <mergeCell ref="B2:B3"/>
    <mergeCell ref="C2:C3"/>
    <mergeCell ref="D2:D3"/>
    <mergeCell ref="E2:E3"/>
    <mergeCell ref="F2:F3"/>
    <mergeCell ref="G2:G3"/>
    <mergeCell ref="H2:H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workbookViewId="0">
      <selection sqref="A1:AG1"/>
    </sheetView>
  </sheetViews>
  <sheetFormatPr defaultRowHeight="15" x14ac:dyDescent="0.25"/>
  <cols>
    <col min="1" max="1" width="6.7109375" customWidth="1"/>
    <col min="2" max="2" width="4.7109375" customWidth="1"/>
    <col min="3" max="3" width="18.42578125" customWidth="1"/>
    <col min="4" max="4" width="25" customWidth="1"/>
    <col min="5" max="5" width="3.7109375" customWidth="1"/>
    <col min="6" max="6" width="25" customWidth="1"/>
    <col min="7" max="7" width="2.85546875" customWidth="1"/>
    <col min="8" max="8" width="25" customWidth="1"/>
    <col min="9" max="9" width="2.7109375" customWidth="1"/>
    <col min="10" max="10" width="34.140625" customWidth="1"/>
    <col min="11" max="11" width="2" customWidth="1"/>
    <col min="12" max="12" width="2.140625" customWidth="1"/>
    <col min="13" max="15" width="3" customWidth="1"/>
    <col min="16" max="16" width="4" customWidth="1"/>
    <col min="17" max="17" width="7.42578125" customWidth="1"/>
    <col min="18" max="18" width="2" customWidth="1"/>
    <col min="19" max="19" width="2.140625" customWidth="1"/>
    <col min="20" max="21" width="3" customWidth="1"/>
    <col min="22" max="22" width="2.140625" customWidth="1"/>
    <col min="23" max="23" width="3" customWidth="1"/>
    <col min="24" max="24" width="4" customWidth="1"/>
    <col min="25" max="25" width="7" customWidth="1"/>
    <col min="26" max="28" width="3" customWidth="1"/>
    <col min="29" max="29" width="2.140625" customWidth="1"/>
    <col min="30" max="30" width="3" customWidth="1"/>
    <col min="31" max="31" width="4" customWidth="1"/>
    <col min="32" max="32" width="7" customWidth="1"/>
    <col min="33" max="33" width="7.42578125" customWidth="1"/>
  </cols>
  <sheetData>
    <row r="1" spans="1:33" ht="27" thickBot="1" x14ac:dyDescent="0.45">
      <c r="A1" s="80" t="s">
        <v>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x14ac:dyDescent="0.25">
      <c r="A2" s="53" t="s">
        <v>156</v>
      </c>
      <c r="B2" s="54" t="s">
        <v>1</v>
      </c>
      <c r="C2" s="54" t="s">
        <v>2</v>
      </c>
      <c r="D2" s="54" t="s">
        <v>126</v>
      </c>
      <c r="E2" s="54" t="s">
        <v>127</v>
      </c>
      <c r="F2" s="54" t="s">
        <v>128</v>
      </c>
      <c r="G2" s="54" t="s">
        <v>127</v>
      </c>
      <c r="H2" s="54" t="s">
        <v>129</v>
      </c>
      <c r="I2" s="54" t="s">
        <v>127</v>
      </c>
      <c r="J2" s="55" t="s">
        <v>3</v>
      </c>
      <c r="K2" s="19" t="s">
        <v>9</v>
      </c>
      <c r="L2" s="7"/>
      <c r="M2" s="7"/>
      <c r="N2" s="7"/>
      <c r="O2" s="7"/>
      <c r="P2" s="7"/>
      <c r="Q2" s="20"/>
      <c r="R2" s="16" t="s">
        <v>157</v>
      </c>
      <c r="S2" s="8"/>
      <c r="T2" s="8"/>
      <c r="U2" s="8"/>
      <c r="V2" s="8"/>
      <c r="W2" s="8"/>
      <c r="X2" s="8"/>
      <c r="Y2" s="21"/>
      <c r="Z2" s="25" t="s">
        <v>158</v>
      </c>
      <c r="AA2" s="9"/>
      <c r="AB2" s="9"/>
      <c r="AC2" s="9"/>
      <c r="AD2" s="9"/>
      <c r="AE2" s="9"/>
      <c r="AF2" s="26"/>
      <c r="AG2" s="22" t="s">
        <v>11</v>
      </c>
    </row>
    <row r="3" spans="1:33" s="5" customFormat="1" ht="15.75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8"/>
      <c r="K3" s="38" t="s">
        <v>4</v>
      </c>
      <c r="L3" s="39" t="s">
        <v>5</v>
      </c>
      <c r="M3" s="39" t="s">
        <v>6</v>
      </c>
      <c r="N3" s="39" t="s">
        <v>7</v>
      </c>
      <c r="O3" s="39"/>
      <c r="P3" s="39" t="s">
        <v>8</v>
      </c>
      <c r="Q3" s="43" t="s">
        <v>11</v>
      </c>
      <c r="R3" s="41" t="s">
        <v>4</v>
      </c>
      <c r="S3" s="39" t="s">
        <v>5</v>
      </c>
      <c r="T3" s="39" t="s">
        <v>6</v>
      </c>
      <c r="U3" s="39" t="s">
        <v>7</v>
      </c>
      <c r="V3" s="39" t="s">
        <v>10</v>
      </c>
      <c r="W3" s="39"/>
      <c r="X3" s="39" t="s">
        <v>8</v>
      </c>
      <c r="Y3" s="40" t="s">
        <v>11</v>
      </c>
      <c r="Z3" s="38" t="s">
        <v>4</v>
      </c>
      <c r="AA3" s="39" t="s">
        <v>5</v>
      </c>
      <c r="AB3" s="39" t="s">
        <v>6</v>
      </c>
      <c r="AC3" s="39" t="s">
        <v>7</v>
      </c>
      <c r="AD3" s="39"/>
      <c r="AE3" s="39" t="s">
        <v>8</v>
      </c>
      <c r="AF3" s="43" t="s">
        <v>11</v>
      </c>
      <c r="AG3" s="42"/>
    </row>
    <row r="4" spans="1:33" s="4" customFormat="1" x14ac:dyDescent="0.25">
      <c r="A4" s="31">
        <f>_xlfn.RANK.EQ(AG4,$AG$4:$AG$21)</f>
        <v>1</v>
      </c>
      <c r="B4" s="32" t="s">
        <v>55</v>
      </c>
      <c r="C4" s="33" t="s">
        <v>56</v>
      </c>
      <c r="D4" s="33" t="s">
        <v>57</v>
      </c>
      <c r="E4" s="33" t="s">
        <v>27</v>
      </c>
      <c r="F4" s="33" t="s">
        <v>58</v>
      </c>
      <c r="G4" s="33" t="s">
        <v>27</v>
      </c>
      <c r="H4" s="33"/>
      <c r="I4" s="33"/>
      <c r="J4" s="34" t="s">
        <v>59</v>
      </c>
      <c r="K4" s="31">
        <v>7</v>
      </c>
      <c r="L4" s="33">
        <v>6</v>
      </c>
      <c r="M4" s="33">
        <v>11</v>
      </c>
      <c r="N4" s="33">
        <v>10</v>
      </c>
      <c r="O4" s="33">
        <f t="shared" ref="O4:O21" si="0">SUM(K4:N4)</f>
        <v>34</v>
      </c>
      <c r="P4" s="34">
        <v>1.7</v>
      </c>
      <c r="Q4" s="52">
        <f t="shared" ref="Q4:Q21" si="1">O4*P4</f>
        <v>57.8</v>
      </c>
      <c r="R4" s="36">
        <v>9</v>
      </c>
      <c r="S4" s="33">
        <v>4</v>
      </c>
      <c r="T4" s="33">
        <v>11</v>
      </c>
      <c r="U4" s="33">
        <v>11</v>
      </c>
      <c r="V4" s="33">
        <v>5</v>
      </c>
      <c r="W4" s="33">
        <f t="shared" ref="W4:W21" si="2">SUM(R4:V4)</f>
        <v>40</v>
      </c>
      <c r="X4" s="34">
        <v>1.7</v>
      </c>
      <c r="Y4" s="52">
        <f t="shared" ref="Y4:Y21" si="3">W4*X4</f>
        <v>68</v>
      </c>
      <c r="Z4" s="31">
        <v>20</v>
      </c>
      <c r="AA4" s="33">
        <v>15</v>
      </c>
      <c r="AB4" s="33">
        <v>10</v>
      </c>
      <c r="AC4" s="33">
        <v>0</v>
      </c>
      <c r="AD4" s="33">
        <f t="shared" ref="AD4:AD21" si="4">SUM(Z4:AC4)</f>
        <v>45</v>
      </c>
      <c r="AE4" s="34">
        <v>1.8</v>
      </c>
      <c r="AF4" s="52">
        <f t="shared" ref="AF4:AF21" si="5">AD4*AE4</f>
        <v>81</v>
      </c>
      <c r="AG4" s="37">
        <f t="shared" ref="AG4:AG21" si="6">SUM(Q4,Y4,AF4)</f>
        <v>206.8</v>
      </c>
    </row>
    <row r="5" spans="1:33" s="4" customFormat="1" x14ac:dyDescent="0.25">
      <c r="A5" s="10">
        <f>_xlfn.RANK.EQ(AG5,$AG$4:$AG$21)</f>
        <v>2</v>
      </c>
      <c r="B5" s="6" t="s">
        <v>60</v>
      </c>
      <c r="C5" s="3" t="s">
        <v>61</v>
      </c>
      <c r="D5" s="3" t="s">
        <v>62</v>
      </c>
      <c r="E5" s="3" t="s">
        <v>48</v>
      </c>
      <c r="F5" s="3" t="s">
        <v>63</v>
      </c>
      <c r="G5" s="3" t="s">
        <v>15</v>
      </c>
      <c r="H5" s="3"/>
      <c r="I5" s="3"/>
      <c r="J5" s="14" t="s">
        <v>64</v>
      </c>
      <c r="K5" s="10">
        <v>7</v>
      </c>
      <c r="L5" s="3">
        <v>6</v>
      </c>
      <c r="M5" s="3">
        <v>12</v>
      </c>
      <c r="N5" s="3">
        <v>10</v>
      </c>
      <c r="O5" s="3">
        <f t="shared" si="0"/>
        <v>35</v>
      </c>
      <c r="P5" s="14">
        <v>1.7999999999999998</v>
      </c>
      <c r="Q5" s="28">
        <f t="shared" si="1"/>
        <v>62.999999999999993</v>
      </c>
      <c r="R5" s="17">
        <v>9</v>
      </c>
      <c r="S5" s="3">
        <v>3</v>
      </c>
      <c r="T5" s="3">
        <v>11</v>
      </c>
      <c r="U5" s="3">
        <v>11</v>
      </c>
      <c r="V5" s="3">
        <v>5</v>
      </c>
      <c r="W5" s="3">
        <f t="shared" si="2"/>
        <v>39</v>
      </c>
      <c r="X5" s="14">
        <v>1.4</v>
      </c>
      <c r="Y5" s="28">
        <f t="shared" si="3"/>
        <v>54.599999999999994</v>
      </c>
      <c r="Z5" s="10">
        <v>7</v>
      </c>
      <c r="AA5" s="3">
        <v>12</v>
      </c>
      <c r="AB5" s="3">
        <v>0</v>
      </c>
      <c r="AC5" s="3">
        <v>0</v>
      </c>
      <c r="AD5" s="3">
        <f t="shared" si="4"/>
        <v>19</v>
      </c>
      <c r="AE5" s="14">
        <v>1.7</v>
      </c>
      <c r="AF5" s="28">
        <f t="shared" si="5"/>
        <v>32.299999999999997</v>
      </c>
      <c r="AG5" s="23">
        <f t="shared" si="6"/>
        <v>149.89999999999998</v>
      </c>
    </row>
    <row r="6" spans="1:33" s="4" customFormat="1" x14ac:dyDescent="0.25">
      <c r="A6" s="10">
        <f>_xlfn.RANK.EQ(AG6,$AG$4:$AG$21)</f>
        <v>3</v>
      </c>
      <c r="B6" s="6" t="s">
        <v>65</v>
      </c>
      <c r="C6" s="3" t="s">
        <v>66</v>
      </c>
      <c r="D6" s="3" t="s">
        <v>67</v>
      </c>
      <c r="E6" s="3" t="s">
        <v>48</v>
      </c>
      <c r="F6" s="3"/>
      <c r="G6" s="3"/>
      <c r="H6" s="3"/>
      <c r="I6" s="3"/>
      <c r="J6" s="14" t="s">
        <v>64</v>
      </c>
      <c r="K6" s="10">
        <v>7</v>
      </c>
      <c r="L6" s="3">
        <v>6</v>
      </c>
      <c r="M6" s="3">
        <v>12</v>
      </c>
      <c r="N6" s="3">
        <v>10</v>
      </c>
      <c r="O6" s="3">
        <f t="shared" si="0"/>
        <v>35</v>
      </c>
      <c r="P6" s="14">
        <v>1.8</v>
      </c>
      <c r="Q6" s="28">
        <f t="shared" si="1"/>
        <v>63</v>
      </c>
      <c r="R6" s="17">
        <v>9</v>
      </c>
      <c r="S6" s="3">
        <v>4</v>
      </c>
      <c r="T6" s="3">
        <v>9</v>
      </c>
      <c r="U6" s="3">
        <v>11</v>
      </c>
      <c r="V6" s="3">
        <v>5</v>
      </c>
      <c r="W6" s="3">
        <f t="shared" si="2"/>
        <v>38</v>
      </c>
      <c r="X6" s="14">
        <v>1.9</v>
      </c>
      <c r="Y6" s="28">
        <f t="shared" si="3"/>
        <v>72.2</v>
      </c>
      <c r="Z6" s="10">
        <v>6</v>
      </c>
      <c r="AA6" s="3">
        <v>2</v>
      </c>
      <c r="AB6" s="3">
        <v>0</v>
      </c>
      <c r="AC6" s="3">
        <v>0</v>
      </c>
      <c r="AD6" s="3">
        <f t="shared" si="4"/>
        <v>8</v>
      </c>
      <c r="AE6" s="14">
        <v>1.6</v>
      </c>
      <c r="AF6" s="28">
        <f t="shared" si="5"/>
        <v>12.8</v>
      </c>
      <c r="AG6" s="23">
        <f t="shared" si="6"/>
        <v>148</v>
      </c>
    </row>
    <row r="7" spans="1:33" s="4" customFormat="1" x14ac:dyDescent="0.25">
      <c r="A7" s="10">
        <f>_xlfn.RANK.EQ(AG7,$AG$4:$AG$21)</f>
        <v>4</v>
      </c>
      <c r="B7" s="6" t="s">
        <v>68</v>
      </c>
      <c r="C7" s="3" t="s">
        <v>69</v>
      </c>
      <c r="D7" s="3" t="s">
        <v>70</v>
      </c>
      <c r="E7" s="3" t="s">
        <v>32</v>
      </c>
      <c r="F7" s="3"/>
      <c r="G7" s="3"/>
      <c r="H7" s="3"/>
      <c r="I7" s="3"/>
      <c r="J7" s="14" t="s">
        <v>71</v>
      </c>
      <c r="K7" s="10">
        <v>7</v>
      </c>
      <c r="L7" s="3">
        <v>6</v>
      </c>
      <c r="M7" s="3">
        <v>12</v>
      </c>
      <c r="N7" s="3">
        <v>10</v>
      </c>
      <c r="O7" s="3">
        <f t="shared" si="0"/>
        <v>35</v>
      </c>
      <c r="P7" s="14">
        <v>1.9</v>
      </c>
      <c r="Q7" s="28">
        <f t="shared" si="1"/>
        <v>66.5</v>
      </c>
      <c r="R7" s="17">
        <v>9</v>
      </c>
      <c r="S7" s="3">
        <v>3</v>
      </c>
      <c r="T7" s="3">
        <v>11</v>
      </c>
      <c r="U7" s="3">
        <v>11</v>
      </c>
      <c r="V7" s="3">
        <v>5</v>
      </c>
      <c r="W7" s="3">
        <f t="shared" si="2"/>
        <v>39</v>
      </c>
      <c r="X7" s="14">
        <v>1.7</v>
      </c>
      <c r="Y7" s="28">
        <f t="shared" si="3"/>
        <v>66.3</v>
      </c>
      <c r="Z7" s="10">
        <v>6</v>
      </c>
      <c r="AA7" s="3">
        <v>2</v>
      </c>
      <c r="AB7" s="3">
        <v>0</v>
      </c>
      <c r="AC7" s="3">
        <v>0</v>
      </c>
      <c r="AD7" s="3">
        <f t="shared" si="4"/>
        <v>8</v>
      </c>
      <c r="AE7" s="14">
        <v>1.2</v>
      </c>
      <c r="AF7" s="28">
        <f t="shared" si="5"/>
        <v>9.6</v>
      </c>
      <c r="AG7" s="23">
        <f t="shared" si="6"/>
        <v>142.4</v>
      </c>
    </row>
    <row r="8" spans="1:33" s="4" customFormat="1" x14ac:dyDescent="0.25">
      <c r="A8" s="10">
        <f>_xlfn.RANK.EQ(AG8,$AG$4:$AG$21)</f>
        <v>5</v>
      </c>
      <c r="B8" s="6" t="s">
        <v>72</v>
      </c>
      <c r="C8" s="3" t="s">
        <v>73</v>
      </c>
      <c r="D8" s="3" t="s">
        <v>74</v>
      </c>
      <c r="E8" s="3" t="s">
        <v>32</v>
      </c>
      <c r="F8" s="3" t="s">
        <v>75</v>
      </c>
      <c r="G8" s="3" t="s">
        <v>32</v>
      </c>
      <c r="H8" s="3" t="s">
        <v>76</v>
      </c>
      <c r="I8" s="3" t="s">
        <v>32</v>
      </c>
      <c r="J8" s="14" t="s">
        <v>77</v>
      </c>
      <c r="K8" s="10">
        <v>7</v>
      </c>
      <c r="L8" s="3">
        <v>6</v>
      </c>
      <c r="M8" s="3">
        <v>11</v>
      </c>
      <c r="N8" s="3">
        <v>9</v>
      </c>
      <c r="O8" s="3">
        <f t="shared" si="0"/>
        <v>33</v>
      </c>
      <c r="P8" s="14">
        <v>1.6</v>
      </c>
      <c r="Q8" s="28">
        <f t="shared" si="1"/>
        <v>52.800000000000004</v>
      </c>
      <c r="R8" s="17">
        <v>9</v>
      </c>
      <c r="S8" s="3">
        <v>3</v>
      </c>
      <c r="T8" s="3">
        <v>11</v>
      </c>
      <c r="U8" s="3">
        <v>11</v>
      </c>
      <c r="V8" s="3">
        <v>5</v>
      </c>
      <c r="W8" s="3">
        <f t="shared" si="2"/>
        <v>39</v>
      </c>
      <c r="X8" s="14">
        <v>1.7</v>
      </c>
      <c r="Y8" s="28">
        <f t="shared" si="3"/>
        <v>66.3</v>
      </c>
      <c r="Z8" s="10">
        <v>13</v>
      </c>
      <c r="AA8" s="3">
        <v>0</v>
      </c>
      <c r="AB8" s="3">
        <v>0</v>
      </c>
      <c r="AC8" s="3">
        <v>0</v>
      </c>
      <c r="AD8" s="3">
        <f t="shared" si="4"/>
        <v>13</v>
      </c>
      <c r="AE8" s="14">
        <v>1.5</v>
      </c>
      <c r="AF8" s="28">
        <f t="shared" si="5"/>
        <v>19.5</v>
      </c>
      <c r="AG8" s="23">
        <f t="shared" si="6"/>
        <v>138.6</v>
      </c>
    </row>
    <row r="9" spans="1:33" s="4" customFormat="1" x14ac:dyDescent="0.25">
      <c r="A9" s="10">
        <f>_xlfn.RANK.EQ(AG9,$AG$4:$AG$21)</f>
        <v>6</v>
      </c>
      <c r="B9" s="6" t="s">
        <v>78</v>
      </c>
      <c r="C9" s="3" t="s">
        <v>79</v>
      </c>
      <c r="D9" s="3" t="s">
        <v>80</v>
      </c>
      <c r="E9" s="3" t="s">
        <v>27</v>
      </c>
      <c r="F9" s="3"/>
      <c r="G9" s="3"/>
      <c r="H9" s="3"/>
      <c r="I9" s="3"/>
      <c r="J9" s="14" t="s">
        <v>59</v>
      </c>
      <c r="K9" s="10">
        <v>7</v>
      </c>
      <c r="L9" s="3">
        <v>5</v>
      </c>
      <c r="M9" s="3">
        <v>11</v>
      </c>
      <c r="N9" s="3">
        <v>10</v>
      </c>
      <c r="O9" s="3">
        <f t="shared" si="0"/>
        <v>33</v>
      </c>
      <c r="P9" s="14">
        <v>1.7</v>
      </c>
      <c r="Q9" s="28">
        <f t="shared" si="1"/>
        <v>56.1</v>
      </c>
      <c r="R9" s="17">
        <v>9</v>
      </c>
      <c r="S9" s="3">
        <v>3</v>
      </c>
      <c r="T9" s="3">
        <v>11</v>
      </c>
      <c r="U9" s="3">
        <v>9</v>
      </c>
      <c r="V9" s="3">
        <v>4</v>
      </c>
      <c r="W9" s="3">
        <f t="shared" si="2"/>
        <v>36</v>
      </c>
      <c r="X9" s="14">
        <v>1.7</v>
      </c>
      <c r="Y9" s="28">
        <f t="shared" si="3"/>
        <v>61.199999999999996</v>
      </c>
      <c r="Z9" s="10">
        <v>6</v>
      </c>
      <c r="AA9" s="3">
        <v>0</v>
      </c>
      <c r="AB9" s="3">
        <v>0</v>
      </c>
      <c r="AC9" s="3">
        <v>0</v>
      </c>
      <c r="AD9" s="3">
        <f t="shared" si="4"/>
        <v>6</v>
      </c>
      <c r="AE9" s="14">
        <v>1.6</v>
      </c>
      <c r="AF9" s="28">
        <f t="shared" si="5"/>
        <v>9.6000000000000014</v>
      </c>
      <c r="AG9" s="23">
        <f t="shared" si="6"/>
        <v>126.9</v>
      </c>
    </row>
    <row r="10" spans="1:33" s="4" customFormat="1" x14ac:dyDescent="0.25">
      <c r="A10" s="10">
        <f>_xlfn.RANK.EQ(AG10,$AG$4:$AG$21)</f>
        <v>7</v>
      </c>
      <c r="B10" s="6" t="s">
        <v>81</v>
      </c>
      <c r="C10" s="3" t="s">
        <v>82</v>
      </c>
      <c r="D10" s="3" t="s">
        <v>83</v>
      </c>
      <c r="E10" s="3" t="s">
        <v>15</v>
      </c>
      <c r="F10" s="3" t="s">
        <v>84</v>
      </c>
      <c r="G10" s="3" t="s">
        <v>48</v>
      </c>
      <c r="H10" s="3" t="s">
        <v>85</v>
      </c>
      <c r="I10" s="3" t="s">
        <v>48</v>
      </c>
      <c r="J10" s="14" t="s">
        <v>86</v>
      </c>
      <c r="K10" s="10">
        <v>7</v>
      </c>
      <c r="L10" s="3">
        <v>6</v>
      </c>
      <c r="M10" s="3">
        <v>11</v>
      </c>
      <c r="N10" s="3">
        <v>10</v>
      </c>
      <c r="O10" s="3">
        <f t="shared" si="0"/>
        <v>34</v>
      </c>
      <c r="P10" s="14">
        <v>1.6</v>
      </c>
      <c r="Q10" s="28">
        <f t="shared" si="1"/>
        <v>54.400000000000006</v>
      </c>
      <c r="R10" s="17">
        <v>8</v>
      </c>
      <c r="S10" s="3">
        <v>2</v>
      </c>
      <c r="T10" s="3">
        <v>11</v>
      </c>
      <c r="U10" s="3">
        <v>11</v>
      </c>
      <c r="V10" s="3">
        <v>5</v>
      </c>
      <c r="W10" s="3">
        <f t="shared" si="2"/>
        <v>37</v>
      </c>
      <c r="X10" s="14">
        <v>1.7</v>
      </c>
      <c r="Y10" s="28">
        <f t="shared" si="3"/>
        <v>62.9</v>
      </c>
      <c r="Z10" s="10">
        <v>5</v>
      </c>
      <c r="AA10" s="3">
        <v>0</v>
      </c>
      <c r="AB10" s="3">
        <v>0</v>
      </c>
      <c r="AC10" s="3">
        <v>0</v>
      </c>
      <c r="AD10" s="3">
        <f t="shared" si="4"/>
        <v>5</v>
      </c>
      <c r="AE10" s="14">
        <v>1.6</v>
      </c>
      <c r="AF10" s="28">
        <f t="shared" si="5"/>
        <v>8</v>
      </c>
      <c r="AG10" s="23">
        <f t="shared" si="6"/>
        <v>125.30000000000001</v>
      </c>
    </row>
    <row r="11" spans="1:33" s="4" customFormat="1" x14ac:dyDescent="0.25">
      <c r="A11" s="10">
        <f>_xlfn.RANK.EQ(AG11,$AG$4:$AG$21)</f>
        <v>8</v>
      </c>
      <c r="B11" s="6" t="s">
        <v>87</v>
      </c>
      <c r="C11" s="3" t="s">
        <v>88</v>
      </c>
      <c r="D11" s="3" t="s">
        <v>89</v>
      </c>
      <c r="E11" s="3" t="s">
        <v>15</v>
      </c>
      <c r="F11" s="3" t="s">
        <v>90</v>
      </c>
      <c r="G11" s="3" t="s">
        <v>27</v>
      </c>
      <c r="H11" s="3"/>
      <c r="I11" s="3"/>
      <c r="J11" s="14" t="s">
        <v>64</v>
      </c>
      <c r="K11" s="10">
        <v>7</v>
      </c>
      <c r="L11" s="3">
        <v>6</v>
      </c>
      <c r="M11" s="3">
        <v>12</v>
      </c>
      <c r="N11" s="3">
        <v>10</v>
      </c>
      <c r="O11" s="3">
        <f t="shared" si="0"/>
        <v>35</v>
      </c>
      <c r="P11" s="14">
        <v>1.8</v>
      </c>
      <c r="Q11" s="28">
        <f t="shared" si="1"/>
        <v>63</v>
      </c>
      <c r="R11" s="17">
        <v>9</v>
      </c>
      <c r="S11" s="3">
        <v>4</v>
      </c>
      <c r="T11" s="3">
        <v>11</v>
      </c>
      <c r="U11" s="3">
        <v>11</v>
      </c>
      <c r="V11" s="3">
        <v>5</v>
      </c>
      <c r="W11" s="3">
        <f t="shared" si="2"/>
        <v>40</v>
      </c>
      <c r="X11" s="14">
        <v>1.4</v>
      </c>
      <c r="Y11" s="28">
        <f t="shared" si="3"/>
        <v>56</v>
      </c>
      <c r="Z11" s="10">
        <v>1</v>
      </c>
      <c r="AA11" s="3">
        <v>0</v>
      </c>
      <c r="AB11" s="3">
        <v>0</v>
      </c>
      <c r="AC11" s="3">
        <v>0</v>
      </c>
      <c r="AD11" s="3">
        <f t="shared" si="4"/>
        <v>1</v>
      </c>
      <c r="AE11" s="14">
        <v>1.2</v>
      </c>
      <c r="AF11" s="28">
        <f t="shared" si="5"/>
        <v>1.2</v>
      </c>
      <c r="AG11" s="23">
        <f t="shared" si="6"/>
        <v>120.2</v>
      </c>
    </row>
    <row r="12" spans="1:33" s="4" customFormat="1" x14ac:dyDescent="0.25">
      <c r="A12" s="10">
        <f>_xlfn.RANK.EQ(AG12,$AG$4:$AG$21)</f>
        <v>9</v>
      </c>
      <c r="B12" s="6" t="s">
        <v>91</v>
      </c>
      <c r="C12" s="3" t="s">
        <v>92</v>
      </c>
      <c r="D12" s="3" t="s">
        <v>93</v>
      </c>
      <c r="E12" s="3" t="s">
        <v>15</v>
      </c>
      <c r="F12" s="3"/>
      <c r="G12" s="3"/>
      <c r="H12" s="3"/>
      <c r="I12" s="3"/>
      <c r="J12" s="14" t="s">
        <v>64</v>
      </c>
      <c r="K12" s="10">
        <v>7</v>
      </c>
      <c r="L12" s="3">
        <v>6</v>
      </c>
      <c r="M12" s="3">
        <v>12</v>
      </c>
      <c r="N12" s="3">
        <v>10</v>
      </c>
      <c r="O12" s="3">
        <f t="shared" si="0"/>
        <v>35</v>
      </c>
      <c r="P12" s="14">
        <v>1.8</v>
      </c>
      <c r="Q12" s="28">
        <f t="shared" si="1"/>
        <v>63</v>
      </c>
      <c r="R12" s="17">
        <v>9</v>
      </c>
      <c r="S12" s="3">
        <v>3</v>
      </c>
      <c r="T12" s="3">
        <v>8</v>
      </c>
      <c r="U12" s="3">
        <v>5</v>
      </c>
      <c r="V12" s="3">
        <v>5</v>
      </c>
      <c r="W12" s="3">
        <f t="shared" si="2"/>
        <v>30</v>
      </c>
      <c r="X12" s="14">
        <v>1.5</v>
      </c>
      <c r="Y12" s="28">
        <f t="shared" si="3"/>
        <v>45</v>
      </c>
      <c r="Z12" s="10">
        <v>1</v>
      </c>
      <c r="AA12" s="3">
        <v>0</v>
      </c>
      <c r="AB12" s="3">
        <v>0</v>
      </c>
      <c r="AC12" s="3">
        <v>0</v>
      </c>
      <c r="AD12" s="3">
        <f t="shared" si="4"/>
        <v>1</v>
      </c>
      <c r="AE12" s="14">
        <v>1.1000000000000001</v>
      </c>
      <c r="AF12" s="28">
        <f t="shared" si="5"/>
        <v>1.1000000000000001</v>
      </c>
      <c r="AG12" s="23">
        <f t="shared" si="6"/>
        <v>109.1</v>
      </c>
    </row>
    <row r="13" spans="1:33" s="4" customFormat="1" x14ac:dyDescent="0.25">
      <c r="A13" s="10">
        <f>_xlfn.RANK.EQ(AG13,$AG$4:$AG$21)</f>
        <v>10</v>
      </c>
      <c r="B13" s="6" t="s">
        <v>94</v>
      </c>
      <c r="C13" s="3" t="s">
        <v>95</v>
      </c>
      <c r="D13" s="3" t="s">
        <v>96</v>
      </c>
      <c r="E13" s="3" t="s">
        <v>27</v>
      </c>
      <c r="F13" s="3"/>
      <c r="G13" s="3"/>
      <c r="H13" s="3"/>
      <c r="I13" s="3"/>
      <c r="J13" s="14" t="s">
        <v>86</v>
      </c>
      <c r="K13" s="10">
        <v>7</v>
      </c>
      <c r="L13" s="3">
        <v>6</v>
      </c>
      <c r="M13" s="3">
        <v>11</v>
      </c>
      <c r="N13" s="3">
        <v>10</v>
      </c>
      <c r="O13" s="3">
        <f t="shared" si="0"/>
        <v>34</v>
      </c>
      <c r="P13" s="14">
        <v>1.5</v>
      </c>
      <c r="Q13" s="28">
        <f t="shared" si="1"/>
        <v>51</v>
      </c>
      <c r="R13" s="17">
        <v>8</v>
      </c>
      <c r="S13" s="3">
        <v>4</v>
      </c>
      <c r="T13" s="3">
        <v>3</v>
      </c>
      <c r="U13" s="3">
        <v>0</v>
      </c>
      <c r="V13" s="3">
        <v>5</v>
      </c>
      <c r="W13" s="3">
        <f t="shared" si="2"/>
        <v>20</v>
      </c>
      <c r="X13" s="14">
        <v>1.3</v>
      </c>
      <c r="Y13" s="28">
        <f t="shared" si="3"/>
        <v>26</v>
      </c>
      <c r="Z13" s="10">
        <v>7</v>
      </c>
      <c r="AA13" s="3">
        <v>4</v>
      </c>
      <c r="AB13" s="3">
        <v>0</v>
      </c>
      <c r="AC13" s="3">
        <v>0</v>
      </c>
      <c r="AD13" s="3">
        <f t="shared" si="4"/>
        <v>11</v>
      </c>
      <c r="AE13" s="14">
        <v>1.3</v>
      </c>
      <c r="AF13" s="28">
        <f t="shared" si="5"/>
        <v>14.3</v>
      </c>
      <c r="AG13" s="23">
        <f t="shared" si="6"/>
        <v>91.3</v>
      </c>
    </row>
    <row r="14" spans="1:33" s="4" customFormat="1" x14ac:dyDescent="0.25">
      <c r="A14" s="10">
        <f>_xlfn.RANK.EQ(AG14,$AG$4:$AG$21)</f>
        <v>11</v>
      </c>
      <c r="B14" s="6" t="s">
        <v>97</v>
      </c>
      <c r="C14" s="3" t="s">
        <v>98</v>
      </c>
      <c r="D14" s="3" t="s">
        <v>98</v>
      </c>
      <c r="E14" s="3" t="s">
        <v>15</v>
      </c>
      <c r="F14" s="3"/>
      <c r="G14" s="3"/>
      <c r="H14" s="3"/>
      <c r="I14" s="3"/>
      <c r="J14" s="14" t="s">
        <v>77</v>
      </c>
      <c r="K14" s="10">
        <v>7</v>
      </c>
      <c r="L14" s="3">
        <v>5</v>
      </c>
      <c r="M14" s="3">
        <v>7</v>
      </c>
      <c r="N14" s="3">
        <v>0</v>
      </c>
      <c r="O14" s="3">
        <f t="shared" si="0"/>
        <v>19</v>
      </c>
      <c r="P14" s="14">
        <v>1.5</v>
      </c>
      <c r="Q14" s="28">
        <f t="shared" si="1"/>
        <v>28.5</v>
      </c>
      <c r="R14" s="17">
        <v>9</v>
      </c>
      <c r="S14" s="3">
        <v>3</v>
      </c>
      <c r="T14" s="3">
        <v>7</v>
      </c>
      <c r="U14" s="3">
        <v>11</v>
      </c>
      <c r="V14" s="3">
        <v>3</v>
      </c>
      <c r="W14" s="3">
        <f t="shared" si="2"/>
        <v>33</v>
      </c>
      <c r="X14" s="14">
        <v>1.5</v>
      </c>
      <c r="Y14" s="28">
        <f t="shared" si="3"/>
        <v>49.5</v>
      </c>
      <c r="Z14" s="10">
        <v>6</v>
      </c>
      <c r="AA14" s="3">
        <v>0</v>
      </c>
      <c r="AB14" s="3">
        <v>0</v>
      </c>
      <c r="AC14" s="3">
        <v>0</v>
      </c>
      <c r="AD14" s="3">
        <f t="shared" si="4"/>
        <v>6</v>
      </c>
      <c r="AE14" s="14">
        <v>1.5</v>
      </c>
      <c r="AF14" s="28">
        <f t="shared" si="5"/>
        <v>9</v>
      </c>
      <c r="AG14" s="23">
        <f t="shared" si="6"/>
        <v>87</v>
      </c>
    </row>
    <row r="15" spans="1:33" s="4" customFormat="1" x14ac:dyDescent="0.25">
      <c r="A15" s="10">
        <f>_xlfn.RANK.EQ(AG15,$AG$4:$AG$21)</f>
        <v>12</v>
      </c>
      <c r="B15" s="6" t="s">
        <v>99</v>
      </c>
      <c r="C15" s="3" t="s">
        <v>100</v>
      </c>
      <c r="D15" s="3" t="s">
        <v>101</v>
      </c>
      <c r="E15" s="3" t="s">
        <v>32</v>
      </c>
      <c r="F15" s="3"/>
      <c r="G15" s="3"/>
      <c r="H15" s="3"/>
      <c r="I15" s="3"/>
      <c r="J15" s="14" t="s">
        <v>59</v>
      </c>
      <c r="K15" s="10">
        <v>7</v>
      </c>
      <c r="L15" s="3">
        <v>6</v>
      </c>
      <c r="M15" s="3">
        <v>11</v>
      </c>
      <c r="N15" s="3">
        <v>10</v>
      </c>
      <c r="O15" s="3">
        <f t="shared" si="0"/>
        <v>34</v>
      </c>
      <c r="P15" s="14">
        <v>1.7</v>
      </c>
      <c r="Q15" s="28">
        <f t="shared" si="1"/>
        <v>57.8</v>
      </c>
      <c r="R15" s="17">
        <v>3</v>
      </c>
      <c r="S15" s="3">
        <v>0</v>
      </c>
      <c r="T15" s="3">
        <v>0</v>
      </c>
      <c r="U15" s="3">
        <v>10</v>
      </c>
      <c r="V15" s="3">
        <v>0</v>
      </c>
      <c r="W15" s="3">
        <f t="shared" si="2"/>
        <v>13</v>
      </c>
      <c r="X15" s="14">
        <v>1.3</v>
      </c>
      <c r="Y15" s="28">
        <f t="shared" si="3"/>
        <v>16.900000000000002</v>
      </c>
      <c r="Z15" s="10">
        <v>0</v>
      </c>
      <c r="AA15" s="3">
        <v>0</v>
      </c>
      <c r="AB15" s="3">
        <v>0</v>
      </c>
      <c r="AC15" s="3">
        <v>0</v>
      </c>
      <c r="AD15" s="3">
        <f t="shared" si="4"/>
        <v>0</v>
      </c>
      <c r="AE15" s="14">
        <v>1</v>
      </c>
      <c r="AF15" s="28">
        <f t="shared" si="5"/>
        <v>0</v>
      </c>
      <c r="AG15" s="23">
        <f t="shared" si="6"/>
        <v>74.7</v>
      </c>
    </row>
    <row r="16" spans="1:33" s="4" customFormat="1" x14ac:dyDescent="0.25">
      <c r="A16" s="10">
        <f>_xlfn.RANK.EQ(AG16,$AG$4:$AG$21)</f>
        <v>13</v>
      </c>
      <c r="B16" s="6" t="s">
        <v>102</v>
      </c>
      <c r="C16" s="3" t="s">
        <v>103</v>
      </c>
      <c r="D16" s="3" t="s">
        <v>104</v>
      </c>
      <c r="E16" s="3" t="s">
        <v>27</v>
      </c>
      <c r="F16" s="3" t="s">
        <v>105</v>
      </c>
      <c r="G16" s="3" t="s">
        <v>27</v>
      </c>
      <c r="H16" s="3"/>
      <c r="I16" s="3"/>
      <c r="J16" s="14" t="s">
        <v>86</v>
      </c>
      <c r="K16" s="10">
        <v>7</v>
      </c>
      <c r="L16" s="3">
        <v>6</v>
      </c>
      <c r="M16" s="3">
        <v>11</v>
      </c>
      <c r="N16" s="3">
        <v>10</v>
      </c>
      <c r="O16" s="3">
        <f t="shared" si="0"/>
        <v>34</v>
      </c>
      <c r="P16" s="14">
        <v>1.5</v>
      </c>
      <c r="Q16" s="28">
        <f t="shared" si="1"/>
        <v>51</v>
      </c>
      <c r="R16" s="17">
        <v>3</v>
      </c>
      <c r="S16" s="3">
        <v>2</v>
      </c>
      <c r="T16" s="3">
        <v>0</v>
      </c>
      <c r="U16" s="3">
        <v>0</v>
      </c>
      <c r="V16" s="3">
        <v>0</v>
      </c>
      <c r="W16" s="3">
        <f t="shared" si="2"/>
        <v>5</v>
      </c>
      <c r="X16" s="14">
        <v>1.3</v>
      </c>
      <c r="Y16" s="28">
        <f t="shared" si="3"/>
        <v>6.5</v>
      </c>
      <c r="Z16" s="10">
        <v>3</v>
      </c>
      <c r="AA16" s="3">
        <v>0</v>
      </c>
      <c r="AB16" s="3">
        <v>0</v>
      </c>
      <c r="AC16" s="3">
        <v>0</v>
      </c>
      <c r="AD16" s="3">
        <f t="shared" si="4"/>
        <v>3</v>
      </c>
      <c r="AE16" s="14">
        <v>1.2</v>
      </c>
      <c r="AF16" s="28">
        <f t="shared" si="5"/>
        <v>3.5999999999999996</v>
      </c>
      <c r="AG16" s="23">
        <f t="shared" si="6"/>
        <v>61.1</v>
      </c>
    </row>
    <row r="17" spans="1:33" s="4" customFormat="1" x14ac:dyDescent="0.25">
      <c r="A17" s="10">
        <f>_xlfn.RANK.EQ(AG17,$AG$4:$AG$21)</f>
        <v>14</v>
      </c>
      <c r="B17" s="6" t="s">
        <v>106</v>
      </c>
      <c r="C17" s="3" t="s">
        <v>107</v>
      </c>
      <c r="D17" s="3" t="s">
        <v>108</v>
      </c>
      <c r="E17" s="3" t="s">
        <v>27</v>
      </c>
      <c r="F17" s="3"/>
      <c r="G17" s="3"/>
      <c r="H17" s="3"/>
      <c r="I17" s="3"/>
      <c r="J17" s="14" t="s">
        <v>109</v>
      </c>
      <c r="K17" s="10">
        <v>7</v>
      </c>
      <c r="L17" s="3">
        <v>5</v>
      </c>
      <c r="M17" s="3">
        <v>10</v>
      </c>
      <c r="N17" s="3">
        <v>8</v>
      </c>
      <c r="O17" s="3">
        <f t="shared" si="0"/>
        <v>30</v>
      </c>
      <c r="P17" s="14">
        <v>1.5</v>
      </c>
      <c r="Q17" s="28">
        <f t="shared" si="1"/>
        <v>45</v>
      </c>
      <c r="R17" s="17">
        <v>3</v>
      </c>
      <c r="S17" s="3">
        <v>3</v>
      </c>
      <c r="T17" s="3">
        <v>0</v>
      </c>
      <c r="U17" s="3">
        <v>0</v>
      </c>
      <c r="V17" s="3">
        <v>0</v>
      </c>
      <c r="W17" s="3">
        <f t="shared" si="2"/>
        <v>6</v>
      </c>
      <c r="X17" s="14">
        <v>1.2</v>
      </c>
      <c r="Y17" s="28">
        <f t="shared" si="3"/>
        <v>7.1999999999999993</v>
      </c>
      <c r="Z17" s="10">
        <v>0</v>
      </c>
      <c r="AA17" s="3">
        <v>0</v>
      </c>
      <c r="AB17" s="3">
        <v>0</v>
      </c>
      <c r="AC17" s="3">
        <v>0</v>
      </c>
      <c r="AD17" s="3">
        <f t="shared" si="4"/>
        <v>0</v>
      </c>
      <c r="AE17" s="14">
        <v>1</v>
      </c>
      <c r="AF17" s="28">
        <f t="shared" si="5"/>
        <v>0</v>
      </c>
      <c r="AG17" s="23">
        <f t="shared" si="6"/>
        <v>52.2</v>
      </c>
    </row>
    <row r="18" spans="1:33" s="4" customFormat="1" x14ac:dyDescent="0.25">
      <c r="A18" s="10">
        <f>_xlfn.RANK.EQ(AG18,$AG$4:$AG$21)</f>
        <v>15</v>
      </c>
      <c r="B18" s="6" t="s">
        <v>110</v>
      </c>
      <c r="C18" s="3" t="s">
        <v>111</v>
      </c>
      <c r="D18" s="3" t="s">
        <v>112</v>
      </c>
      <c r="E18" s="3" t="s">
        <v>113</v>
      </c>
      <c r="F18" s="3" t="s">
        <v>114</v>
      </c>
      <c r="G18" s="3" t="s">
        <v>27</v>
      </c>
      <c r="H18" s="3"/>
      <c r="I18" s="3"/>
      <c r="J18" s="14" t="s">
        <v>115</v>
      </c>
      <c r="K18" s="10">
        <v>7</v>
      </c>
      <c r="L18" s="3">
        <v>3</v>
      </c>
      <c r="M18" s="3">
        <v>12</v>
      </c>
      <c r="N18" s="3">
        <v>5</v>
      </c>
      <c r="O18" s="3">
        <f t="shared" si="0"/>
        <v>27</v>
      </c>
      <c r="P18" s="14">
        <v>1.5</v>
      </c>
      <c r="Q18" s="28">
        <f t="shared" si="1"/>
        <v>40.5</v>
      </c>
      <c r="R18" s="17">
        <v>0</v>
      </c>
      <c r="S18" s="3">
        <v>0</v>
      </c>
      <c r="T18" s="3">
        <v>0</v>
      </c>
      <c r="U18" s="3">
        <v>0</v>
      </c>
      <c r="V18" s="3">
        <v>0</v>
      </c>
      <c r="W18" s="3">
        <f t="shared" si="2"/>
        <v>0</v>
      </c>
      <c r="X18" s="14">
        <v>1</v>
      </c>
      <c r="Y18" s="28">
        <f t="shared" si="3"/>
        <v>0</v>
      </c>
      <c r="Z18" s="10">
        <v>0</v>
      </c>
      <c r="AA18" s="3">
        <v>0</v>
      </c>
      <c r="AB18" s="3">
        <v>0</v>
      </c>
      <c r="AC18" s="3">
        <v>0</v>
      </c>
      <c r="AD18" s="3">
        <f t="shared" si="4"/>
        <v>0</v>
      </c>
      <c r="AE18" s="14">
        <v>1</v>
      </c>
      <c r="AF18" s="28">
        <f t="shared" si="5"/>
        <v>0</v>
      </c>
      <c r="AG18" s="23">
        <f t="shared" si="6"/>
        <v>40.5</v>
      </c>
    </row>
    <row r="19" spans="1:33" s="4" customFormat="1" x14ac:dyDescent="0.25">
      <c r="A19" s="10">
        <f>_xlfn.RANK.EQ(AG19,$AG$4:$AG$21)</f>
        <v>16</v>
      </c>
      <c r="B19" s="6" t="s">
        <v>116</v>
      </c>
      <c r="C19" s="3" t="s">
        <v>117</v>
      </c>
      <c r="D19" s="3" t="s">
        <v>118</v>
      </c>
      <c r="E19" s="3" t="s">
        <v>27</v>
      </c>
      <c r="F19" s="3" t="s">
        <v>119</v>
      </c>
      <c r="G19" s="3" t="s">
        <v>27</v>
      </c>
      <c r="H19" s="3"/>
      <c r="I19" s="3"/>
      <c r="J19" s="14" t="s">
        <v>115</v>
      </c>
      <c r="K19" s="10">
        <v>7</v>
      </c>
      <c r="L19" s="3">
        <v>1</v>
      </c>
      <c r="M19" s="3">
        <v>0</v>
      </c>
      <c r="N19" s="3">
        <v>0</v>
      </c>
      <c r="O19" s="3">
        <f t="shared" si="0"/>
        <v>8</v>
      </c>
      <c r="P19" s="14">
        <v>1.5</v>
      </c>
      <c r="Q19" s="28">
        <f t="shared" si="1"/>
        <v>12</v>
      </c>
      <c r="R19" s="17">
        <v>2</v>
      </c>
      <c r="S19" s="3">
        <v>2</v>
      </c>
      <c r="T19" s="3">
        <v>7</v>
      </c>
      <c r="U19" s="3">
        <v>0</v>
      </c>
      <c r="V19" s="3">
        <v>1</v>
      </c>
      <c r="W19" s="3">
        <f t="shared" si="2"/>
        <v>12</v>
      </c>
      <c r="X19" s="14">
        <v>1.3</v>
      </c>
      <c r="Y19" s="28">
        <f t="shared" si="3"/>
        <v>15.600000000000001</v>
      </c>
      <c r="Z19" s="10">
        <v>3</v>
      </c>
      <c r="AA19" s="3">
        <v>0</v>
      </c>
      <c r="AB19" s="3">
        <v>0</v>
      </c>
      <c r="AC19" s="3">
        <v>0</v>
      </c>
      <c r="AD19" s="3">
        <f t="shared" si="4"/>
        <v>3</v>
      </c>
      <c r="AE19" s="14">
        <v>1.2</v>
      </c>
      <c r="AF19" s="28">
        <f t="shared" si="5"/>
        <v>3.5999999999999996</v>
      </c>
      <c r="AG19" s="23">
        <f t="shared" si="6"/>
        <v>31.200000000000003</v>
      </c>
    </row>
    <row r="20" spans="1:33" s="4" customFormat="1" x14ac:dyDescent="0.25">
      <c r="A20" s="10">
        <f>_xlfn.RANK.EQ(AG20,$AG$4:$AG$21)</f>
        <v>17</v>
      </c>
      <c r="B20" s="6" t="s">
        <v>120</v>
      </c>
      <c r="C20" s="3" t="s">
        <v>121</v>
      </c>
      <c r="D20" s="3" t="s">
        <v>122</v>
      </c>
      <c r="E20" s="3" t="s">
        <v>32</v>
      </c>
      <c r="F20" s="3" t="s">
        <v>123</v>
      </c>
      <c r="G20" s="3" t="s">
        <v>32</v>
      </c>
      <c r="H20" s="3"/>
      <c r="I20" s="3"/>
      <c r="J20" s="14" t="s">
        <v>77</v>
      </c>
      <c r="K20" s="10">
        <v>6</v>
      </c>
      <c r="L20" s="3">
        <v>1</v>
      </c>
      <c r="M20" s="3">
        <v>0</v>
      </c>
      <c r="N20" s="3">
        <v>0</v>
      </c>
      <c r="O20" s="3">
        <f t="shared" si="0"/>
        <v>7</v>
      </c>
      <c r="P20" s="14">
        <v>1.3</v>
      </c>
      <c r="Q20" s="28">
        <f t="shared" si="1"/>
        <v>9.1</v>
      </c>
      <c r="R20" s="17">
        <v>7</v>
      </c>
      <c r="S20" s="3">
        <v>3</v>
      </c>
      <c r="T20" s="3">
        <v>0</v>
      </c>
      <c r="U20" s="3">
        <v>0</v>
      </c>
      <c r="V20" s="3">
        <v>0</v>
      </c>
      <c r="W20" s="3">
        <f t="shared" si="2"/>
        <v>10</v>
      </c>
      <c r="X20" s="14">
        <v>1.3</v>
      </c>
      <c r="Y20" s="28">
        <f t="shared" si="3"/>
        <v>13</v>
      </c>
      <c r="Z20" s="10">
        <v>0</v>
      </c>
      <c r="AA20" s="3">
        <v>0</v>
      </c>
      <c r="AB20" s="3">
        <v>0</v>
      </c>
      <c r="AC20" s="3">
        <v>0</v>
      </c>
      <c r="AD20" s="3">
        <f t="shared" si="4"/>
        <v>0</v>
      </c>
      <c r="AE20" s="14">
        <v>1</v>
      </c>
      <c r="AF20" s="28">
        <f t="shared" si="5"/>
        <v>0</v>
      </c>
      <c r="AG20" s="23">
        <f t="shared" si="6"/>
        <v>22.1</v>
      </c>
    </row>
    <row r="21" spans="1:33" s="4" customFormat="1" ht="15.75" thickBot="1" x14ac:dyDescent="0.3">
      <c r="A21" s="11">
        <f>_xlfn.RANK.EQ(AG21,$AG$4:$AG$21)</f>
        <v>18</v>
      </c>
      <c r="B21" s="12" t="s">
        <v>124</v>
      </c>
      <c r="C21" s="13" t="s">
        <v>125</v>
      </c>
      <c r="D21" s="13" t="s">
        <v>125</v>
      </c>
      <c r="E21" s="13" t="s">
        <v>27</v>
      </c>
      <c r="F21" s="13"/>
      <c r="G21" s="13"/>
      <c r="H21" s="13"/>
      <c r="I21" s="13"/>
      <c r="J21" s="15" t="s">
        <v>77</v>
      </c>
      <c r="K21" s="11">
        <v>5</v>
      </c>
      <c r="L21" s="13">
        <v>3</v>
      </c>
      <c r="M21" s="13">
        <v>0</v>
      </c>
      <c r="N21" s="13">
        <v>0</v>
      </c>
      <c r="O21" s="13">
        <f t="shared" si="0"/>
        <v>8</v>
      </c>
      <c r="P21" s="15">
        <v>1.3</v>
      </c>
      <c r="Q21" s="29">
        <f t="shared" si="1"/>
        <v>10.4</v>
      </c>
      <c r="R21" s="18">
        <v>0</v>
      </c>
      <c r="S21" s="13">
        <v>0</v>
      </c>
      <c r="T21" s="13">
        <v>0</v>
      </c>
      <c r="U21" s="13">
        <v>0</v>
      </c>
      <c r="V21" s="13">
        <v>0</v>
      </c>
      <c r="W21" s="13">
        <f t="shared" si="2"/>
        <v>0</v>
      </c>
      <c r="X21" s="15">
        <v>1</v>
      </c>
      <c r="Y21" s="29">
        <f t="shared" si="3"/>
        <v>0</v>
      </c>
      <c r="Z21" s="11">
        <v>0</v>
      </c>
      <c r="AA21" s="13">
        <v>0</v>
      </c>
      <c r="AB21" s="13">
        <v>0</v>
      </c>
      <c r="AC21" s="13">
        <v>0</v>
      </c>
      <c r="AD21" s="13">
        <f t="shared" si="4"/>
        <v>0</v>
      </c>
      <c r="AE21" s="15">
        <v>1</v>
      </c>
      <c r="AF21" s="29">
        <f t="shared" si="5"/>
        <v>0</v>
      </c>
      <c r="AG21" s="24">
        <f t="shared" si="6"/>
        <v>10.4</v>
      </c>
    </row>
  </sheetData>
  <mergeCells count="15">
    <mergeCell ref="J2:J3"/>
    <mergeCell ref="K2:Q2"/>
    <mergeCell ref="R2:Y2"/>
    <mergeCell ref="Z2:AF2"/>
    <mergeCell ref="AG2:AG3"/>
    <mergeCell ref="A1:AG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"/>
  <sheetViews>
    <sheetView workbookViewId="0">
      <selection sqref="A1:AG1"/>
    </sheetView>
  </sheetViews>
  <sheetFormatPr defaultRowHeight="15" x14ac:dyDescent="0.25"/>
  <cols>
    <col min="1" max="1" width="6.7109375" customWidth="1"/>
    <col min="2" max="2" width="4.7109375" customWidth="1"/>
    <col min="3" max="3" width="15.28515625" customWidth="1"/>
    <col min="4" max="4" width="15.7109375" bestFit="1" customWidth="1"/>
    <col min="5" max="5" width="3" bestFit="1" customWidth="1"/>
    <col min="6" max="6" width="11" bestFit="1" customWidth="1"/>
    <col min="7" max="7" width="3.5703125" bestFit="1" customWidth="1"/>
    <col min="8" max="8" width="11" bestFit="1" customWidth="1"/>
    <col min="9" max="9" width="3.5703125" bestFit="1" customWidth="1"/>
    <col min="10" max="10" width="36.5703125" customWidth="1"/>
    <col min="11" max="11" width="2" customWidth="1"/>
    <col min="12" max="12" width="2.140625" customWidth="1"/>
    <col min="13" max="13" width="3" customWidth="1"/>
    <col min="14" max="14" width="2.140625" customWidth="1"/>
    <col min="15" max="15" width="3" customWidth="1"/>
    <col min="16" max="16" width="4" customWidth="1"/>
    <col min="17" max="17" width="7.42578125" customWidth="1"/>
    <col min="18" max="18" width="2" customWidth="1"/>
    <col min="19" max="19" width="2.140625" customWidth="1"/>
    <col min="20" max="21" width="3" customWidth="1"/>
    <col min="22" max="22" width="2.140625" customWidth="1"/>
    <col min="23" max="23" width="3" customWidth="1"/>
    <col min="24" max="24" width="4" customWidth="1"/>
    <col min="25" max="25" width="7" customWidth="1"/>
    <col min="26" max="26" width="2" customWidth="1"/>
    <col min="27" max="27" width="2.140625" customWidth="1"/>
    <col min="28" max="28" width="2" customWidth="1"/>
    <col min="29" max="29" width="2.140625" customWidth="1"/>
    <col min="30" max="30" width="2" customWidth="1"/>
    <col min="31" max="31" width="4" customWidth="1"/>
    <col min="32" max="32" width="7" customWidth="1"/>
    <col min="33" max="33" width="7.42578125" customWidth="1"/>
  </cols>
  <sheetData>
    <row r="1" spans="1:33" ht="27" thickBot="1" x14ac:dyDescent="0.45">
      <c r="A1" s="80" t="s">
        <v>130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x14ac:dyDescent="0.25">
      <c r="A2" s="53" t="s">
        <v>156</v>
      </c>
      <c r="B2" s="54" t="s">
        <v>1</v>
      </c>
      <c r="C2" s="54" t="s">
        <v>2</v>
      </c>
      <c r="D2" s="54" t="s">
        <v>126</v>
      </c>
      <c r="E2" s="54" t="s">
        <v>138</v>
      </c>
      <c r="F2" s="54" t="s">
        <v>128</v>
      </c>
      <c r="G2" s="54" t="s">
        <v>127</v>
      </c>
      <c r="H2" s="54" t="s">
        <v>129</v>
      </c>
      <c r="I2" s="54" t="s">
        <v>127</v>
      </c>
      <c r="J2" s="55" t="s">
        <v>3</v>
      </c>
      <c r="K2" s="19" t="s">
        <v>9</v>
      </c>
      <c r="L2" s="7"/>
      <c r="M2" s="7"/>
      <c r="N2" s="7"/>
      <c r="O2" s="7"/>
      <c r="P2" s="7"/>
      <c r="Q2" s="20"/>
      <c r="R2" s="16" t="s">
        <v>157</v>
      </c>
      <c r="S2" s="8"/>
      <c r="T2" s="8"/>
      <c r="U2" s="8"/>
      <c r="V2" s="8"/>
      <c r="W2" s="8"/>
      <c r="X2" s="8"/>
      <c r="Y2" s="21"/>
      <c r="Z2" s="25" t="s">
        <v>158</v>
      </c>
      <c r="AA2" s="9"/>
      <c r="AB2" s="9"/>
      <c r="AC2" s="9"/>
      <c r="AD2" s="9"/>
      <c r="AE2" s="9"/>
      <c r="AF2" s="26"/>
      <c r="AG2" s="47" t="s">
        <v>11</v>
      </c>
    </row>
    <row r="3" spans="1:33" s="5" customFormat="1" ht="15.75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8"/>
      <c r="K3" s="38" t="s">
        <v>4</v>
      </c>
      <c r="L3" s="39" t="s">
        <v>5</v>
      </c>
      <c r="M3" s="39" t="s">
        <v>6</v>
      </c>
      <c r="N3" s="39" t="s">
        <v>7</v>
      </c>
      <c r="O3" s="39"/>
      <c r="P3" s="39" t="s">
        <v>8</v>
      </c>
      <c r="Q3" s="43" t="s">
        <v>11</v>
      </c>
      <c r="R3" s="41" t="s">
        <v>4</v>
      </c>
      <c r="S3" s="39" t="s">
        <v>5</v>
      </c>
      <c r="T3" s="39" t="s">
        <v>6</v>
      </c>
      <c r="U3" s="39" t="s">
        <v>7</v>
      </c>
      <c r="V3" s="39" t="s">
        <v>10</v>
      </c>
      <c r="W3" s="39"/>
      <c r="X3" s="39" t="s">
        <v>8</v>
      </c>
      <c r="Y3" s="40" t="s">
        <v>11</v>
      </c>
      <c r="Z3" s="38" t="s">
        <v>4</v>
      </c>
      <c r="AA3" s="39" t="s">
        <v>5</v>
      </c>
      <c r="AB3" s="39" t="s">
        <v>6</v>
      </c>
      <c r="AC3" s="39" t="s">
        <v>7</v>
      </c>
      <c r="AD3" s="39"/>
      <c r="AE3" s="39" t="s">
        <v>8</v>
      </c>
      <c r="AF3" s="43" t="s">
        <v>11</v>
      </c>
      <c r="AG3" s="48"/>
    </row>
    <row r="4" spans="1:33" s="4" customFormat="1" x14ac:dyDescent="0.25">
      <c r="A4" s="31">
        <f>_xlfn.RANK.EQ(AG4,$AG$4:$AG$38)</f>
        <v>1</v>
      </c>
      <c r="B4" s="32" t="s">
        <v>131</v>
      </c>
      <c r="C4" s="33" t="s">
        <v>132</v>
      </c>
      <c r="D4" s="33" t="s">
        <v>132</v>
      </c>
      <c r="E4" s="33" t="s">
        <v>32</v>
      </c>
      <c r="F4" s="33"/>
      <c r="G4" s="33"/>
      <c r="H4" s="33"/>
      <c r="I4" s="33"/>
      <c r="J4" s="34" t="s">
        <v>133</v>
      </c>
      <c r="K4" s="31">
        <v>7</v>
      </c>
      <c r="L4" s="33">
        <v>6</v>
      </c>
      <c r="M4" s="33">
        <v>12</v>
      </c>
      <c r="N4" s="33">
        <v>9</v>
      </c>
      <c r="O4" s="33">
        <f>SUM(K4:N4)</f>
        <v>34</v>
      </c>
      <c r="P4" s="34">
        <v>1.8</v>
      </c>
      <c r="Q4" s="52">
        <f>O4*P4</f>
        <v>61.2</v>
      </c>
      <c r="R4" s="36">
        <v>9</v>
      </c>
      <c r="S4" s="33">
        <v>3</v>
      </c>
      <c r="T4" s="33">
        <v>11</v>
      </c>
      <c r="U4" s="33">
        <v>11</v>
      </c>
      <c r="V4" s="33">
        <v>4</v>
      </c>
      <c r="W4" s="33">
        <f>SUM(R4:V4)</f>
        <v>38</v>
      </c>
      <c r="X4" s="34">
        <v>1.6</v>
      </c>
      <c r="Y4" s="52">
        <f>W4*X4</f>
        <v>60.800000000000004</v>
      </c>
      <c r="Z4" s="31">
        <v>2</v>
      </c>
      <c r="AA4" s="33">
        <v>0</v>
      </c>
      <c r="AB4" s="33">
        <v>0</v>
      </c>
      <c r="AC4" s="33">
        <v>0</v>
      </c>
      <c r="AD4" s="33">
        <f>SUM(Z4:AC4)</f>
        <v>2</v>
      </c>
      <c r="AE4" s="34">
        <v>1.4</v>
      </c>
      <c r="AF4" s="52">
        <f>AD4*AE4</f>
        <v>2.8</v>
      </c>
      <c r="AG4" s="37">
        <f>SUM(Q4,Y4,AF4)</f>
        <v>124.8</v>
      </c>
    </row>
    <row r="5" spans="1:33" s="4" customFormat="1" ht="15.75" thickBot="1" x14ac:dyDescent="0.3">
      <c r="A5" s="11">
        <f>_xlfn.RANK.EQ(AG5,$AG$4:$AG$5)</f>
        <v>2</v>
      </c>
      <c r="B5" s="12" t="s">
        <v>134</v>
      </c>
      <c r="C5" s="13" t="s">
        <v>135</v>
      </c>
      <c r="D5" s="13" t="s">
        <v>136</v>
      </c>
      <c r="E5" s="13" t="s">
        <v>48</v>
      </c>
      <c r="F5" s="13"/>
      <c r="G5" s="13"/>
      <c r="H5" s="13"/>
      <c r="I5" s="13"/>
      <c r="J5" s="15" t="s">
        <v>137</v>
      </c>
      <c r="K5" s="11">
        <v>7</v>
      </c>
      <c r="L5" s="13">
        <v>6</v>
      </c>
      <c r="M5" s="13">
        <v>12</v>
      </c>
      <c r="N5" s="13">
        <v>9</v>
      </c>
      <c r="O5" s="13">
        <f>SUM(K5:N5)</f>
        <v>34</v>
      </c>
      <c r="P5" s="15">
        <v>1.6</v>
      </c>
      <c r="Q5" s="29">
        <f>O5*P5</f>
        <v>54.400000000000006</v>
      </c>
      <c r="R5" s="18">
        <v>9</v>
      </c>
      <c r="S5" s="13">
        <v>4</v>
      </c>
      <c r="T5" s="13">
        <v>10</v>
      </c>
      <c r="U5" s="13">
        <v>11</v>
      </c>
      <c r="V5" s="13">
        <v>4</v>
      </c>
      <c r="W5" s="13">
        <f>SUM(R5:V5)</f>
        <v>38</v>
      </c>
      <c r="X5" s="15">
        <v>1.7999999999999998</v>
      </c>
      <c r="Y5" s="29">
        <f>W5*X5</f>
        <v>68.399999999999991</v>
      </c>
      <c r="Z5" s="11">
        <v>0</v>
      </c>
      <c r="AA5" s="13">
        <v>0</v>
      </c>
      <c r="AB5" s="13">
        <v>0</v>
      </c>
      <c r="AC5" s="13">
        <v>0</v>
      </c>
      <c r="AD5" s="13">
        <f>SUM(Z5:AC5)</f>
        <v>0</v>
      </c>
      <c r="AE5" s="15">
        <v>1</v>
      </c>
      <c r="AF5" s="29">
        <f>AD5*AE5</f>
        <v>0</v>
      </c>
      <c r="AG5" s="24">
        <f>SUM(Q5,Y5,AF5)</f>
        <v>122.8</v>
      </c>
    </row>
  </sheetData>
  <mergeCells count="15">
    <mergeCell ref="AG2:AG3"/>
    <mergeCell ref="A1:AG1"/>
    <mergeCell ref="H2:H3"/>
    <mergeCell ref="I2:I3"/>
    <mergeCell ref="J2:J3"/>
    <mergeCell ref="K2:Q2"/>
    <mergeCell ref="R2:Y2"/>
    <mergeCell ref="Z2:AF2"/>
    <mergeCell ref="A2:A3"/>
    <mergeCell ref="B2:B3"/>
    <mergeCell ref="C2:C3"/>
    <mergeCell ref="D2:D3"/>
    <mergeCell ref="E2:E3"/>
    <mergeCell ref="F2:F3"/>
    <mergeCell ref="G2: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sqref="A1:AF1"/>
    </sheetView>
  </sheetViews>
  <sheetFormatPr defaultRowHeight="15" x14ac:dyDescent="0.25"/>
  <cols>
    <col min="1" max="1" width="6.7109375" customWidth="1"/>
    <col min="2" max="2" width="4.7109375" customWidth="1"/>
    <col min="3" max="3" width="11.42578125" customWidth="1"/>
    <col min="4" max="4" width="25" customWidth="1"/>
    <col min="5" max="5" width="3" customWidth="1"/>
    <col min="6" max="6" width="17" customWidth="1"/>
    <col min="7" max="7" width="3" customWidth="1"/>
    <col min="8" max="8" width="19.7109375" customWidth="1"/>
    <col min="9" max="9" width="3.140625" customWidth="1"/>
    <col min="10" max="10" width="18" customWidth="1"/>
    <col min="11" max="11" width="2" customWidth="1"/>
    <col min="12" max="12" width="2.140625" customWidth="1"/>
    <col min="13" max="14" width="3" customWidth="1"/>
    <col min="15" max="15" width="4" customWidth="1"/>
    <col min="16" max="16" width="7" customWidth="1"/>
    <col min="17" max="17" width="2" customWidth="1"/>
    <col min="18" max="18" width="2.140625" customWidth="1"/>
    <col min="19" max="21" width="3" customWidth="1"/>
    <col min="22" max="22" width="4" customWidth="1"/>
    <col min="23" max="23" width="7" customWidth="1"/>
    <col min="24" max="24" width="2" customWidth="1"/>
    <col min="25" max="25" width="2.140625" customWidth="1"/>
    <col min="26" max="27" width="3" customWidth="1"/>
    <col min="28" max="28" width="2.140625" customWidth="1"/>
    <col min="29" max="29" width="3" customWidth="1"/>
    <col min="30" max="30" width="4" customWidth="1"/>
    <col min="31" max="32" width="7.42578125" customWidth="1"/>
  </cols>
  <sheetData>
    <row r="1" spans="1:32" ht="27" thickBot="1" x14ac:dyDescent="0.45">
      <c r="A1" s="80" t="s">
        <v>287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2" x14ac:dyDescent="0.25">
      <c r="A2" s="73" t="s">
        <v>156</v>
      </c>
      <c r="B2" s="74" t="s">
        <v>1</v>
      </c>
      <c r="C2" s="74" t="s">
        <v>2</v>
      </c>
      <c r="D2" s="74" t="s">
        <v>126</v>
      </c>
      <c r="E2" s="74" t="s">
        <v>127</v>
      </c>
      <c r="F2" s="74" t="s">
        <v>128</v>
      </c>
      <c r="G2" s="74" t="s">
        <v>127</v>
      </c>
      <c r="H2" s="74" t="s">
        <v>129</v>
      </c>
      <c r="I2" s="74" t="s">
        <v>127</v>
      </c>
      <c r="J2" s="75" t="s">
        <v>3</v>
      </c>
      <c r="K2" s="61" t="s">
        <v>356</v>
      </c>
      <c r="L2" s="59"/>
      <c r="M2" s="59"/>
      <c r="N2" s="59"/>
      <c r="O2" s="59"/>
      <c r="P2" s="62"/>
      <c r="Q2" s="60" t="s">
        <v>9</v>
      </c>
      <c r="R2" s="7"/>
      <c r="S2" s="7"/>
      <c r="T2" s="7"/>
      <c r="U2" s="7"/>
      <c r="V2" s="7"/>
      <c r="W2" s="63"/>
      <c r="X2" s="45" t="s">
        <v>157</v>
      </c>
      <c r="Y2" s="8"/>
      <c r="Z2" s="8"/>
      <c r="AA2" s="8"/>
      <c r="AB2" s="8"/>
      <c r="AC2" s="8"/>
      <c r="AD2" s="8"/>
      <c r="AE2" s="49"/>
      <c r="AF2" s="22" t="s">
        <v>11</v>
      </c>
    </row>
    <row r="3" spans="1:32" s="2" customFormat="1" ht="15.75" thickBot="1" x14ac:dyDescent="0.3">
      <c r="A3" s="76"/>
      <c r="B3" s="77"/>
      <c r="C3" s="77"/>
      <c r="D3" s="77"/>
      <c r="E3" s="77"/>
      <c r="F3" s="77"/>
      <c r="G3" s="77"/>
      <c r="H3" s="77"/>
      <c r="I3" s="77"/>
      <c r="J3" s="78"/>
      <c r="K3" s="38" t="s">
        <v>4</v>
      </c>
      <c r="L3" s="39" t="s">
        <v>5</v>
      </c>
      <c r="M3" s="39" t="s">
        <v>6</v>
      </c>
      <c r="N3" s="39"/>
      <c r="O3" s="39" t="s">
        <v>8</v>
      </c>
      <c r="P3" s="43" t="s">
        <v>11</v>
      </c>
      <c r="Q3" s="41" t="s">
        <v>4</v>
      </c>
      <c r="R3" s="39" t="s">
        <v>5</v>
      </c>
      <c r="S3" s="39" t="s">
        <v>6</v>
      </c>
      <c r="T3" s="39" t="s">
        <v>7</v>
      </c>
      <c r="U3" s="39"/>
      <c r="V3" s="39" t="s">
        <v>8</v>
      </c>
      <c r="W3" s="40" t="s">
        <v>11</v>
      </c>
      <c r="X3" s="38" t="s">
        <v>4</v>
      </c>
      <c r="Y3" s="39" t="s">
        <v>5</v>
      </c>
      <c r="Z3" s="39" t="s">
        <v>6</v>
      </c>
      <c r="AA3" s="39" t="s">
        <v>7</v>
      </c>
      <c r="AB3" s="39" t="s">
        <v>10</v>
      </c>
      <c r="AC3" s="39"/>
      <c r="AD3" s="39" t="s">
        <v>8</v>
      </c>
      <c r="AE3" s="43" t="s">
        <v>11</v>
      </c>
      <c r="AF3" s="42"/>
    </row>
    <row r="4" spans="1:32" s="1" customFormat="1" x14ac:dyDescent="0.25">
      <c r="A4" s="31">
        <f>_xlfn.RANK.EQ(AF4,$AF$4:$AF$22)</f>
        <v>1</v>
      </c>
      <c r="B4" s="32" t="s">
        <v>288</v>
      </c>
      <c r="C4" s="33" t="s">
        <v>289</v>
      </c>
      <c r="D4" s="33" t="s">
        <v>290</v>
      </c>
      <c r="E4" s="33" t="s">
        <v>163</v>
      </c>
      <c r="F4" s="33"/>
      <c r="G4" s="33"/>
      <c r="H4" s="33"/>
      <c r="I4" s="33"/>
      <c r="J4" s="34" t="s">
        <v>144</v>
      </c>
      <c r="K4" s="31">
        <v>8</v>
      </c>
      <c r="L4" s="33">
        <v>8</v>
      </c>
      <c r="M4" s="33">
        <v>13</v>
      </c>
      <c r="N4" s="33">
        <f t="shared" ref="N4:N22" si="0">SUM(K4:M4)</f>
        <v>29</v>
      </c>
      <c r="O4" s="34">
        <v>1.8</v>
      </c>
      <c r="P4" s="52">
        <f t="shared" ref="P4:P22" si="1">N4*O4</f>
        <v>52.2</v>
      </c>
      <c r="Q4" s="36">
        <v>7</v>
      </c>
      <c r="R4" s="33">
        <v>6</v>
      </c>
      <c r="S4" s="33">
        <v>11</v>
      </c>
      <c r="T4" s="33">
        <v>5</v>
      </c>
      <c r="U4" s="33">
        <f t="shared" ref="U4:U22" si="2">SUM(Q4:T4)</f>
        <v>29</v>
      </c>
      <c r="V4" s="34">
        <v>1.9</v>
      </c>
      <c r="W4" s="52">
        <f t="shared" ref="W4:W22" si="3">U4*V4</f>
        <v>55.099999999999994</v>
      </c>
      <c r="X4" s="31">
        <v>9</v>
      </c>
      <c r="Y4" s="33">
        <v>4</v>
      </c>
      <c r="Z4" s="33">
        <v>11</v>
      </c>
      <c r="AA4" s="33">
        <v>11</v>
      </c>
      <c r="AB4" s="33">
        <v>5</v>
      </c>
      <c r="AC4" s="33">
        <f t="shared" ref="AC4:AC22" si="4">SUM(X4:AB4)</f>
        <v>40</v>
      </c>
      <c r="AD4" s="34">
        <v>1.7</v>
      </c>
      <c r="AE4" s="52">
        <f t="shared" ref="AE4:AE22" si="5">AD4*AC4</f>
        <v>68</v>
      </c>
      <c r="AF4" s="37">
        <f t="shared" ref="AF4:AF22" si="6">SUM(P4,W4,AE4)</f>
        <v>175.3</v>
      </c>
    </row>
    <row r="5" spans="1:32" s="1" customFormat="1" x14ac:dyDescent="0.25">
      <c r="A5" s="10">
        <f>_xlfn.RANK.EQ(AF5,$AF$4:$AF$22)</f>
        <v>2</v>
      </c>
      <c r="B5" s="6" t="s">
        <v>291</v>
      </c>
      <c r="C5" s="3" t="s">
        <v>292</v>
      </c>
      <c r="D5" s="3" t="s">
        <v>293</v>
      </c>
      <c r="E5" s="3" t="s">
        <v>163</v>
      </c>
      <c r="F5" s="3"/>
      <c r="G5" s="3"/>
      <c r="H5" s="3"/>
      <c r="I5" s="3"/>
      <c r="J5" s="14" t="s">
        <v>144</v>
      </c>
      <c r="K5" s="10">
        <v>9</v>
      </c>
      <c r="L5" s="3">
        <v>7</v>
      </c>
      <c r="M5" s="3">
        <v>11</v>
      </c>
      <c r="N5" s="3">
        <f t="shared" si="0"/>
        <v>27</v>
      </c>
      <c r="O5" s="14">
        <v>1.8</v>
      </c>
      <c r="P5" s="28">
        <f t="shared" si="1"/>
        <v>48.6</v>
      </c>
      <c r="Q5" s="17">
        <v>6</v>
      </c>
      <c r="R5" s="3">
        <v>4</v>
      </c>
      <c r="S5" s="3">
        <v>11</v>
      </c>
      <c r="T5" s="3">
        <v>10</v>
      </c>
      <c r="U5" s="3">
        <f t="shared" si="2"/>
        <v>31</v>
      </c>
      <c r="V5" s="14">
        <v>1.7999999999999998</v>
      </c>
      <c r="W5" s="28">
        <f t="shared" si="3"/>
        <v>55.8</v>
      </c>
      <c r="X5" s="10">
        <v>9</v>
      </c>
      <c r="Y5" s="3">
        <v>4</v>
      </c>
      <c r="Z5" s="3">
        <v>11</v>
      </c>
      <c r="AA5" s="3">
        <v>11</v>
      </c>
      <c r="AB5" s="3">
        <v>5</v>
      </c>
      <c r="AC5" s="3">
        <f t="shared" si="4"/>
        <v>40</v>
      </c>
      <c r="AD5" s="14">
        <v>1.7</v>
      </c>
      <c r="AE5" s="28">
        <f t="shared" si="5"/>
        <v>68</v>
      </c>
      <c r="AF5" s="23">
        <f t="shared" si="6"/>
        <v>172.4</v>
      </c>
    </row>
    <row r="6" spans="1:32" s="1" customFormat="1" x14ac:dyDescent="0.25">
      <c r="A6" s="10">
        <f>_xlfn.RANK.EQ(AF6,$AF$4:$AF$22)</f>
        <v>3</v>
      </c>
      <c r="B6" s="6" t="s">
        <v>294</v>
      </c>
      <c r="C6" s="3" t="s">
        <v>295</v>
      </c>
      <c r="D6" s="3" t="s">
        <v>296</v>
      </c>
      <c r="E6" s="3" t="s">
        <v>163</v>
      </c>
      <c r="F6" s="3"/>
      <c r="G6" s="3"/>
      <c r="H6" s="3"/>
      <c r="I6" s="3"/>
      <c r="J6" s="14" t="s">
        <v>144</v>
      </c>
      <c r="K6" s="10">
        <v>8</v>
      </c>
      <c r="L6" s="3">
        <v>8</v>
      </c>
      <c r="M6" s="3">
        <v>12</v>
      </c>
      <c r="N6" s="3">
        <f t="shared" si="0"/>
        <v>28</v>
      </c>
      <c r="O6" s="14">
        <v>1.7</v>
      </c>
      <c r="P6" s="28">
        <f t="shared" si="1"/>
        <v>47.6</v>
      </c>
      <c r="Q6" s="17">
        <v>7</v>
      </c>
      <c r="R6" s="3">
        <v>6</v>
      </c>
      <c r="S6" s="3">
        <v>5</v>
      </c>
      <c r="T6" s="3">
        <v>0</v>
      </c>
      <c r="U6" s="3">
        <f t="shared" si="2"/>
        <v>18</v>
      </c>
      <c r="V6" s="14">
        <v>1.5</v>
      </c>
      <c r="W6" s="28">
        <f t="shared" si="3"/>
        <v>27</v>
      </c>
      <c r="X6" s="10">
        <v>9</v>
      </c>
      <c r="Y6" s="3">
        <v>2</v>
      </c>
      <c r="Z6" s="3">
        <v>0</v>
      </c>
      <c r="AA6" s="3">
        <v>0</v>
      </c>
      <c r="AB6" s="3">
        <v>0</v>
      </c>
      <c r="AC6" s="3">
        <f t="shared" si="4"/>
        <v>11</v>
      </c>
      <c r="AD6" s="14">
        <v>1.4</v>
      </c>
      <c r="AE6" s="28">
        <f t="shared" si="5"/>
        <v>15.399999999999999</v>
      </c>
      <c r="AF6" s="23">
        <f t="shared" si="6"/>
        <v>90</v>
      </c>
    </row>
    <row r="7" spans="1:32" x14ac:dyDescent="0.25">
      <c r="A7" s="10">
        <f>_xlfn.RANK.EQ(AF7,$AF$4:$AF$22)</f>
        <v>4</v>
      </c>
      <c r="B7" s="6" t="s">
        <v>297</v>
      </c>
      <c r="C7" s="3" t="s">
        <v>298</v>
      </c>
      <c r="D7" s="3" t="s">
        <v>299</v>
      </c>
      <c r="E7" s="3" t="s">
        <v>113</v>
      </c>
      <c r="F7" s="3"/>
      <c r="G7" s="3"/>
      <c r="H7" s="3"/>
      <c r="I7" s="3"/>
      <c r="J7" s="14" t="s">
        <v>300</v>
      </c>
      <c r="K7" s="10">
        <v>9</v>
      </c>
      <c r="L7" s="3">
        <v>8</v>
      </c>
      <c r="M7" s="3">
        <v>12</v>
      </c>
      <c r="N7" s="3">
        <f t="shared" si="0"/>
        <v>29</v>
      </c>
      <c r="O7" s="14">
        <v>1.6</v>
      </c>
      <c r="P7" s="28">
        <f t="shared" si="1"/>
        <v>46.400000000000006</v>
      </c>
      <c r="Q7" s="17">
        <v>7</v>
      </c>
      <c r="R7" s="3">
        <v>4</v>
      </c>
      <c r="S7" s="3">
        <v>3</v>
      </c>
      <c r="T7" s="3">
        <v>0</v>
      </c>
      <c r="U7" s="3">
        <f t="shared" si="2"/>
        <v>14</v>
      </c>
      <c r="V7" s="14">
        <v>1.7</v>
      </c>
      <c r="W7" s="28">
        <f t="shared" si="3"/>
        <v>23.8</v>
      </c>
      <c r="X7" s="10">
        <v>5</v>
      </c>
      <c r="Y7" s="3">
        <v>2</v>
      </c>
      <c r="Z7" s="3">
        <v>0</v>
      </c>
      <c r="AA7" s="3">
        <v>2</v>
      </c>
      <c r="AB7" s="3">
        <v>0</v>
      </c>
      <c r="AC7" s="3">
        <f t="shared" si="4"/>
        <v>9</v>
      </c>
      <c r="AD7" s="14">
        <v>1.2</v>
      </c>
      <c r="AE7" s="28">
        <f t="shared" si="5"/>
        <v>10.799999999999999</v>
      </c>
      <c r="AF7" s="23">
        <f t="shared" si="6"/>
        <v>81</v>
      </c>
    </row>
    <row r="8" spans="1:32" x14ac:dyDescent="0.25">
      <c r="A8" s="10">
        <f>_xlfn.RANK.EQ(AF8,$AF$4:$AF$22)</f>
        <v>5</v>
      </c>
      <c r="B8" s="6" t="s">
        <v>301</v>
      </c>
      <c r="C8" s="3" t="s">
        <v>302</v>
      </c>
      <c r="D8" s="3" t="s">
        <v>303</v>
      </c>
      <c r="E8" s="3" t="s">
        <v>163</v>
      </c>
      <c r="F8" s="3" t="s">
        <v>304</v>
      </c>
      <c r="G8" s="3" t="s">
        <v>113</v>
      </c>
      <c r="H8" s="3"/>
      <c r="I8" s="3"/>
      <c r="J8" s="14" t="s">
        <v>144</v>
      </c>
      <c r="K8" s="10">
        <v>9</v>
      </c>
      <c r="L8" s="3">
        <v>7</v>
      </c>
      <c r="M8" s="3">
        <v>13</v>
      </c>
      <c r="N8" s="3">
        <f t="shared" si="0"/>
        <v>29</v>
      </c>
      <c r="O8" s="14">
        <v>1.7</v>
      </c>
      <c r="P8" s="28">
        <f t="shared" si="1"/>
        <v>49.3</v>
      </c>
      <c r="Q8" s="17">
        <v>5</v>
      </c>
      <c r="R8" s="3">
        <v>2</v>
      </c>
      <c r="S8" s="3">
        <v>0</v>
      </c>
      <c r="T8" s="3">
        <v>0</v>
      </c>
      <c r="U8" s="3">
        <f t="shared" si="2"/>
        <v>7</v>
      </c>
      <c r="V8" s="14">
        <v>1.6</v>
      </c>
      <c r="W8" s="28">
        <f t="shared" si="3"/>
        <v>11.200000000000001</v>
      </c>
      <c r="X8" s="10">
        <v>5</v>
      </c>
      <c r="Y8" s="3">
        <v>0</v>
      </c>
      <c r="Z8" s="3">
        <v>0</v>
      </c>
      <c r="AA8" s="3">
        <v>2</v>
      </c>
      <c r="AB8" s="3">
        <v>0</v>
      </c>
      <c r="AC8" s="3">
        <f t="shared" si="4"/>
        <v>7</v>
      </c>
      <c r="AD8" s="14">
        <v>1.3</v>
      </c>
      <c r="AE8" s="28">
        <f t="shared" si="5"/>
        <v>9.1</v>
      </c>
      <c r="AF8" s="23">
        <f t="shared" si="6"/>
        <v>69.599999999999994</v>
      </c>
    </row>
    <row r="9" spans="1:32" x14ac:dyDescent="0.25">
      <c r="A9" s="10">
        <f>_xlfn.RANK.EQ(AF9,$AF$4:$AF$22)</f>
        <v>6</v>
      </c>
      <c r="B9" s="6" t="s">
        <v>305</v>
      </c>
      <c r="C9" s="3" t="s">
        <v>306</v>
      </c>
      <c r="D9" s="3" t="s">
        <v>307</v>
      </c>
      <c r="E9" s="3" t="s">
        <v>113</v>
      </c>
      <c r="F9" s="3"/>
      <c r="G9" s="3"/>
      <c r="H9" s="3"/>
      <c r="I9" s="3"/>
      <c r="J9" s="14" t="s">
        <v>308</v>
      </c>
      <c r="K9" s="10">
        <v>8</v>
      </c>
      <c r="L9" s="3">
        <v>8</v>
      </c>
      <c r="M9" s="3">
        <v>11</v>
      </c>
      <c r="N9" s="3">
        <f t="shared" si="0"/>
        <v>27</v>
      </c>
      <c r="O9" s="14">
        <v>1.4</v>
      </c>
      <c r="P9" s="28">
        <f t="shared" si="1"/>
        <v>37.799999999999997</v>
      </c>
      <c r="Q9" s="17">
        <v>7</v>
      </c>
      <c r="R9" s="3">
        <v>5</v>
      </c>
      <c r="S9" s="3">
        <v>0</v>
      </c>
      <c r="T9" s="3">
        <v>0</v>
      </c>
      <c r="U9" s="3">
        <f t="shared" si="2"/>
        <v>12</v>
      </c>
      <c r="V9" s="14">
        <v>1.6</v>
      </c>
      <c r="W9" s="28">
        <f t="shared" si="3"/>
        <v>19.200000000000003</v>
      </c>
      <c r="X9" s="10">
        <v>0</v>
      </c>
      <c r="Y9" s="3">
        <v>0</v>
      </c>
      <c r="Z9" s="3">
        <v>0</v>
      </c>
      <c r="AA9" s="3">
        <v>0</v>
      </c>
      <c r="AB9" s="3">
        <v>0</v>
      </c>
      <c r="AC9" s="3">
        <f t="shared" si="4"/>
        <v>0</v>
      </c>
      <c r="AD9" s="14">
        <v>1</v>
      </c>
      <c r="AE9" s="28">
        <f t="shared" si="5"/>
        <v>0</v>
      </c>
      <c r="AF9" s="23">
        <f t="shared" si="6"/>
        <v>57</v>
      </c>
    </row>
    <row r="10" spans="1:32" s="1" customFormat="1" x14ac:dyDescent="0.25">
      <c r="A10" s="10">
        <f>_xlfn.RANK.EQ(AF10,$AF$4:$AF$22)</f>
        <v>7</v>
      </c>
      <c r="B10" s="6" t="s">
        <v>309</v>
      </c>
      <c r="C10" s="3" t="s">
        <v>310</v>
      </c>
      <c r="D10" s="3" t="s">
        <v>311</v>
      </c>
      <c r="E10" s="3" t="s">
        <v>163</v>
      </c>
      <c r="F10" s="3" t="s">
        <v>312</v>
      </c>
      <c r="G10" s="3" t="s">
        <v>163</v>
      </c>
      <c r="H10" s="3" t="s">
        <v>313</v>
      </c>
      <c r="I10" s="3" t="s">
        <v>163</v>
      </c>
      <c r="J10" s="14" t="s">
        <v>314</v>
      </c>
      <c r="K10" s="10">
        <v>2</v>
      </c>
      <c r="L10" s="3">
        <v>0</v>
      </c>
      <c r="M10" s="3">
        <v>0</v>
      </c>
      <c r="N10" s="3">
        <f t="shared" si="0"/>
        <v>2</v>
      </c>
      <c r="O10" s="14">
        <v>1</v>
      </c>
      <c r="P10" s="28">
        <f t="shared" si="1"/>
        <v>2</v>
      </c>
      <c r="Q10" s="17">
        <v>6</v>
      </c>
      <c r="R10" s="3">
        <v>1</v>
      </c>
      <c r="S10" s="3">
        <v>10</v>
      </c>
      <c r="T10" s="3">
        <v>9</v>
      </c>
      <c r="U10" s="3">
        <f t="shared" si="2"/>
        <v>26</v>
      </c>
      <c r="V10" s="14">
        <v>1.6</v>
      </c>
      <c r="W10" s="28">
        <f t="shared" si="3"/>
        <v>41.6</v>
      </c>
      <c r="X10" s="10">
        <v>9</v>
      </c>
      <c r="Y10" s="3">
        <v>1</v>
      </c>
      <c r="Z10" s="3">
        <v>0</v>
      </c>
      <c r="AA10" s="3">
        <v>0</v>
      </c>
      <c r="AB10" s="3">
        <v>0</v>
      </c>
      <c r="AC10" s="3">
        <f t="shared" si="4"/>
        <v>10</v>
      </c>
      <c r="AD10" s="14">
        <v>1.3</v>
      </c>
      <c r="AE10" s="28">
        <f t="shared" si="5"/>
        <v>13</v>
      </c>
      <c r="AF10" s="23">
        <f t="shared" si="6"/>
        <v>56.6</v>
      </c>
    </row>
    <row r="11" spans="1:32" x14ac:dyDescent="0.25">
      <c r="A11" s="10">
        <f>_xlfn.RANK.EQ(AF11,$AF$4:$AF$22)</f>
        <v>8</v>
      </c>
      <c r="B11" s="6" t="s">
        <v>315</v>
      </c>
      <c r="C11" s="3" t="s">
        <v>316</v>
      </c>
      <c r="D11" s="3" t="s">
        <v>317</v>
      </c>
      <c r="E11" s="3" t="s">
        <v>113</v>
      </c>
      <c r="F11" s="3" t="s">
        <v>318</v>
      </c>
      <c r="G11" s="3" t="s">
        <v>113</v>
      </c>
      <c r="H11" s="3"/>
      <c r="I11" s="3"/>
      <c r="J11" s="14" t="s">
        <v>319</v>
      </c>
      <c r="K11" s="10">
        <v>8</v>
      </c>
      <c r="L11" s="3">
        <v>7</v>
      </c>
      <c r="M11" s="3">
        <v>9</v>
      </c>
      <c r="N11" s="3">
        <f t="shared" si="0"/>
        <v>24</v>
      </c>
      <c r="O11" s="14">
        <v>1.3</v>
      </c>
      <c r="P11" s="28">
        <f t="shared" si="1"/>
        <v>31.200000000000003</v>
      </c>
      <c r="Q11" s="17">
        <v>6</v>
      </c>
      <c r="R11" s="3">
        <v>0</v>
      </c>
      <c r="S11" s="3">
        <v>4</v>
      </c>
      <c r="T11" s="3">
        <v>0</v>
      </c>
      <c r="U11" s="3">
        <f t="shared" si="2"/>
        <v>10</v>
      </c>
      <c r="V11" s="14">
        <v>1.4</v>
      </c>
      <c r="W11" s="28">
        <f t="shared" si="3"/>
        <v>14</v>
      </c>
      <c r="X11" s="10">
        <v>5</v>
      </c>
      <c r="Y11" s="3">
        <v>0</v>
      </c>
      <c r="Z11" s="3">
        <v>0</v>
      </c>
      <c r="AA11" s="3">
        <v>1</v>
      </c>
      <c r="AB11" s="3">
        <v>0</v>
      </c>
      <c r="AC11" s="3">
        <f t="shared" si="4"/>
        <v>6</v>
      </c>
      <c r="AD11" s="14">
        <v>1.2</v>
      </c>
      <c r="AE11" s="28">
        <f t="shared" si="5"/>
        <v>7.1999999999999993</v>
      </c>
      <c r="AF11" s="23">
        <f t="shared" si="6"/>
        <v>52.400000000000006</v>
      </c>
    </row>
    <row r="12" spans="1:32" x14ac:dyDescent="0.25">
      <c r="A12" s="10">
        <f>_xlfn.RANK.EQ(AF12,$AF$4:$AF$22)</f>
        <v>9</v>
      </c>
      <c r="B12" s="6" t="s">
        <v>320</v>
      </c>
      <c r="C12" s="3" t="s">
        <v>321</v>
      </c>
      <c r="D12" s="3" t="s">
        <v>322</v>
      </c>
      <c r="E12" s="3" t="s">
        <v>113</v>
      </c>
      <c r="F12" s="3" t="s">
        <v>323</v>
      </c>
      <c r="G12" s="3" t="s">
        <v>163</v>
      </c>
      <c r="H12" s="3"/>
      <c r="I12" s="3"/>
      <c r="J12" s="14" t="s">
        <v>308</v>
      </c>
      <c r="K12" s="10">
        <v>8</v>
      </c>
      <c r="L12" s="3">
        <v>7</v>
      </c>
      <c r="M12" s="3">
        <v>12</v>
      </c>
      <c r="N12" s="3">
        <f t="shared" si="0"/>
        <v>27</v>
      </c>
      <c r="O12" s="14">
        <v>1.3</v>
      </c>
      <c r="P12" s="28">
        <f t="shared" si="1"/>
        <v>35.1</v>
      </c>
      <c r="Q12" s="17">
        <v>5</v>
      </c>
      <c r="R12" s="3">
        <v>3</v>
      </c>
      <c r="S12" s="3">
        <v>0</v>
      </c>
      <c r="T12" s="3">
        <v>0</v>
      </c>
      <c r="U12" s="3">
        <f t="shared" si="2"/>
        <v>8</v>
      </c>
      <c r="V12" s="14">
        <v>1.5</v>
      </c>
      <c r="W12" s="28">
        <f t="shared" si="3"/>
        <v>12</v>
      </c>
      <c r="X12" s="10">
        <v>4</v>
      </c>
      <c r="Y12" s="3">
        <v>0</v>
      </c>
      <c r="Z12" s="3">
        <v>0</v>
      </c>
      <c r="AA12" s="3">
        <v>0</v>
      </c>
      <c r="AB12" s="3">
        <v>0</v>
      </c>
      <c r="AC12" s="3">
        <f t="shared" si="4"/>
        <v>4</v>
      </c>
      <c r="AD12" s="14">
        <v>1.1000000000000001</v>
      </c>
      <c r="AE12" s="28">
        <f t="shared" si="5"/>
        <v>4.4000000000000004</v>
      </c>
      <c r="AF12" s="23">
        <f t="shared" si="6"/>
        <v>51.5</v>
      </c>
    </row>
    <row r="13" spans="1:32" x14ac:dyDescent="0.25">
      <c r="A13" s="10">
        <f>_xlfn.RANK.EQ(AF13,$AF$4:$AF$22)</f>
        <v>10</v>
      </c>
      <c r="B13" s="6" t="s">
        <v>324</v>
      </c>
      <c r="C13" s="3" t="s">
        <v>325</v>
      </c>
      <c r="D13" s="3" t="s">
        <v>326</v>
      </c>
      <c r="E13" s="3" t="s">
        <v>163</v>
      </c>
      <c r="F13" s="3" t="s">
        <v>327</v>
      </c>
      <c r="G13" s="3" t="s">
        <v>163</v>
      </c>
      <c r="H13" s="3" t="s">
        <v>328</v>
      </c>
      <c r="I13" s="3" t="s">
        <v>163</v>
      </c>
      <c r="J13" s="14" t="s">
        <v>314</v>
      </c>
      <c r="K13" s="10">
        <v>7</v>
      </c>
      <c r="L13" s="3">
        <v>7</v>
      </c>
      <c r="M13" s="3">
        <v>12</v>
      </c>
      <c r="N13" s="3">
        <f t="shared" si="0"/>
        <v>26</v>
      </c>
      <c r="O13" s="14">
        <v>1.5</v>
      </c>
      <c r="P13" s="28">
        <f t="shared" si="1"/>
        <v>39</v>
      </c>
      <c r="Q13" s="17">
        <v>1</v>
      </c>
      <c r="R13" s="3">
        <v>0</v>
      </c>
      <c r="S13" s="3">
        <v>0</v>
      </c>
      <c r="T13" s="3">
        <v>0</v>
      </c>
      <c r="U13" s="3">
        <f t="shared" si="2"/>
        <v>1</v>
      </c>
      <c r="V13" s="14">
        <v>1.4</v>
      </c>
      <c r="W13" s="28">
        <f t="shared" si="3"/>
        <v>1.4</v>
      </c>
      <c r="X13" s="10">
        <v>5</v>
      </c>
      <c r="Y13" s="3">
        <v>1</v>
      </c>
      <c r="Z13" s="3">
        <v>0</v>
      </c>
      <c r="AA13" s="3">
        <v>0</v>
      </c>
      <c r="AB13" s="3">
        <v>0</v>
      </c>
      <c r="AC13" s="3">
        <f t="shared" si="4"/>
        <v>6</v>
      </c>
      <c r="AD13" s="14">
        <v>1.2</v>
      </c>
      <c r="AE13" s="28">
        <f t="shared" si="5"/>
        <v>7.1999999999999993</v>
      </c>
      <c r="AF13" s="23">
        <f t="shared" si="6"/>
        <v>47.599999999999994</v>
      </c>
    </row>
    <row r="14" spans="1:32" s="1" customFormat="1" x14ac:dyDescent="0.25">
      <c r="A14" s="10">
        <f>_xlfn.RANK.EQ(AF14,$AF$4:$AF$22)</f>
        <v>11</v>
      </c>
      <c r="B14" s="6" t="s">
        <v>329</v>
      </c>
      <c r="C14" s="3" t="s">
        <v>330</v>
      </c>
      <c r="D14" s="3" t="s">
        <v>331</v>
      </c>
      <c r="E14" s="3" t="s">
        <v>237</v>
      </c>
      <c r="F14" s="3"/>
      <c r="G14" s="3"/>
      <c r="H14" s="3"/>
      <c r="I14" s="3"/>
      <c r="J14" s="14" t="s">
        <v>155</v>
      </c>
      <c r="K14" s="10">
        <v>5</v>
      </c>
      <c r="L14" s="3">
        <v>8</v>
      </c>
      <c r="M14" s="3">
        <v>9</v>
      </c>
      <c r="N14" s="3">
        <f t="shared" si="0"/>
        <v>22</v>
      </c>
      <c r="O14" s="14">
        <v>1.2</v>
      </c>
      <c r="P14" s="28">
        <f t="shared" si="1"/>
        <v>26.4</v>
      </c>
      <c r="Q14" s="17">
        <v>3</v>
      </c>
      <c r="R14" s="3">
        <v>3</v>
      </c>
      <c r="S14" s="3">
        <v>3</v>
      </c>
      <c r="T14" s="3">
        <v>2</v>
      </c>
      <c r="U14" s="3">
        <f t="shared" si="2"/>
        <v>11</v>
      </c>
      <c r="V14" s="14">
        <v>1.4</v>
      </c>
      <c r="W14" s="28">
        <f t="shared" si="3"/>
        <v>15.399999999999999</v>
      </c>
      <c r="X14" s="10">
        <v>0</v>
      </c>
      <c r="Y14" s="3">
        <v>0</v>
      </c>
      <c r="Z14" s="3">
        <v>0</v>
      </c>
      <c r="AA14" s="3">
        <v>0</v>
      </c>
      <c r="AB14" s="3">
        <v>0</v>
      </c>
      <c r="AC14" s="3">
        <f t="shared" si="4"/>
        <v>0</v>
      </c>
      <c r="AD14" s="14">
        <v>1</v>
      </c>
      <c r="AE14" s="28">
        <f t="shared" si="5"/>
        <v>0</v>
      </c>
      <c r="AF14" s="23">
        <f t="shared" si="6"/>
        <v>41.8</v>
      </c>
    </row>
    <row r="15" spans="1:32" x14ac:dyDescent="0.25">
      <c r="A15" s="10">
        <f>_xlfn.RANK.EQ(AF15,$AF$4:$AF$22)</f>
        <v>12</v>
      </c>
      <c r="B15" s="6" t="s">
        <v>332</v>
      </c>
      <c r="C15" s="3" t="s">
        <v>333</v>
      </c>
      <c r="D15" s="3" t="s">
        <v>334</v>
      </c>
      <c r="E15" s="3" t="s">
        <v>163</v>
      </c>
      <c r="F15" s="79"/>
      <c r="G15" s="3"/>
      <c r="H15" s="3"/>
      <c r="I15" s="3"/>
      <c r="J15" s="14" t="s">
        <v>335</v>
      </c>
      <c r="K15" s="10">
        <v>6</v>
      </c>
      <c r="L15" s="3">
        <v>6</v>
      </c>
      <c r="M15" s="3">
        <v>5</v>
      </c>
      <c r="N15" s="3">
        <f t="shared" si="0"/>
        <v>17</v>
      </c>
      <c r="O15" s="14">
        <v>1.3</v>
      </c>
      <c r="P15" s="28">
        <f t="shared" si="1"/>
        <v>22.1</v>
      </c>
      <c r="Q15" s="17">
        <v>6</v>
      </c>
      <c r="R15" s="3">
        <v>0</v>
      </c>
      <c r="S15" s="3">
        <v>0</v>
      </c>
      <c r="T15" s="3">
        <v>0</v>
      </c>
      <c r="U15" s="3">
        <f t="shared" si="2"/>
        <v>6</v>
      </c>
      <c r="V15" s="14">
        <v>1.2</v>
      </c>
      <c r="W15" s="28">
        <f t="shared" si="3"/>
        <v>7.1999999999999993</v>
      </c>
      <c r="X15" s="10">
        <v>3</v>
      </c>
      <c r="Y15" s="3">
        <v>0</v>
      </c>
      <c r="Z15" s="3">
        <v>0</v>
      </c>
      <c r="AA15" s="3">
        <v>0</v>
      </c>
      <c r="AB15" s="3">
        <v>0</v>
      </c>
      <c r="AC15" s="3">
        <f t="shared" si="4"/>
        <v>3</v>
      </c>
      <c r="AD15" s="14">
        <v>1.1000000000000001</v>
      </c>
      <c r="AE15" s="28">
        <f t="shared" si="5"/>
        <v>3.3000000000000003</v>
      </c>
      <c r="AF15" s="23">
        <f t="shared" si="6"/>
        <v>32.6</v>
      </c>
    </row>
    <row r="16" spans="1:32" x14ac:dyDescent="0.25">
      <c r="A16" s="10">
        <f>_xlfn.RANK.EQ(AF16,$AF$4:$AF$22)</f>
        <v>13</v>
      </c>
      <c r="B16" s="6" t="s">
        <v>336</v>
      </c>
      <c r="C16" s="3" t="s">
        <v>337</v>
      </c>
      <c r="D16" s="3" t="s">
        <v>338</v>
      </c>
      <c r="E16" s="3" t="s">
        <v>163</v>
      </c>
      <c r="F16" s="3"/>
      <c r="G16" s="3"/>
      <c r="H16" s="3"/>
      <c r="I16" s="3"/>
      <c r="J16" s="14" t="s">
        <v>144</v>
      </c>
      <c r="K16" s="10">
        <v>5</v>
      </c>
      <c r="L16" s="3">
        <v>0</v>
      </c>
      <c r="M16" s="3">
        <v>0</v>
      </c>
      <c r="N16" s="3">
        <f t="shared" si="0"/>
        <v>5</v>
      </c>
      <c r="O16" s="14">
        <v>1.2</v>
      </c>
      <c r="P16" s="28">
        <f t="shared" si="1"/>
        <v>6</v>
      </c>
      <c r="Q16" s="17">
        <v>6</v>
      </c>
      <c r="R16" s="3">
        <v>4</v>
      </c>
      <c r="S16" s="3">
        <v>2</v>
      </c>
      <c r="T16" s="3">
        <v>0</v>
      </c>
      <c r="U16" s="3">
        <f t="shared" si="2"/>
        <v>12</v>
      </c>
      <c r="V16" s="14">
        <v>1.6</v>
      </c>
      <c r="W16" s="28">
        <f t="shared" si="3"/>
        <v>19.200000000000003</v>
      </c>
      <c r="X16" s="10">
        <v>0</v>
      </c>
      <c r="Y16" s="3">
        <v>0</v>
      </c>
      <c r="Z16" s="3">
        <v>0</v>
      </c>
      <c r="AA16" s="3">
        <v>0</v>
      </c>
      <c r="AB16" s="3">
        <v>0</v>
      </c>
      <c r="AC16" s="3">
        <f t="shared" si="4"/>
        <v>0</v>
      </c>
      <c r="AD16" s="14">
        <v>1</v>
      </c>
      <c r="AE16" s="28">
        <f t="shared" si="5"/>
        <v>0</v>
      </c>
      <c r="AF16" s="23">
        <f t="shared" si="6"/>
        <v>25.200000000000003</v>
      </c>
    </row>
    <row r="17" spans="1:32" x14ac:dyDescent="0.25">
      <c r="A17" s="10">
        <f>_xlfn.RANK.EQ(AF17,$AF$4:$AF$22)</f>
        <v>14</v>
      </c>
      <c r="B17" s="6" t="s">
        <v>339</v>
      </c>
      <c r="C17" s="3" t="s">
        <v>340</v>
      </c>
      <c r="D17" s="3" t="s">
        <v>341</v>
      </c>
      <c r="E17" s="3" t="s">
        <v>184</v>
      </c>
      <c r="F17" s="3"/>
      <c r="G17" s="3"/>
      <c r="H17" s="3"/>
      <c r="I17" s="3"/>
      <c r="J17" s="14" t="s">
        <v>335</v>
      </c>
      <c r="K17" s="10">
        <v>8</v>
      </c>
      <c r="L17" s="3">
        <v>5</v>
      </c>
      <c r="M17" s="3">
        <v>4</v>
      </c>
      <c r="N17" s="3">
        <f t="shared" si="0"/>
        <v>17</v>
      </c>
      <c r="O17" s="14">
        <v>1.2</v>
      </c>
      <c r="P17" s="28">
        <f t="shared" si="1"/>
        <v>20.399999999999999</v>
      </c>
      <c r="Q17" s="17">
        <v>0</v>
      </c>
      <c r="R17" s="3">
        <v>0</v>
      </c>
      <c r="S17" s="3">
        <v>0</v>
      </c>
      <c r="T17" s="3">
        <v>0</v>
      </c>
      <c r="U17" s="3">
        <f t="shared" si="2"/>
        <v>0</v>
      </c>
      <c r="V17" s="14">
        <v>1</v>
      </c>
      <c r="W17" s="28">
        <f t="shared" si="3"/>
        <v>0</v>
      </c>
      <c r="X17" s="10">
        <v>0</v>
      </c>
      <c r="Y17" s="3">
        <v>0</v>
      </c>
      <c r="Z17" s="3">
        <v>0</v>
      </c>
      <c r="AA17" s="3">
        <v>0</v>
      </c>
      <c r="AB17" s="3">
        <v>0</v>
      </c>
      <c r="AC17" s="3">
        <f t="shared" si="4"/>
        <v>0</v>
      </c>
      <c r="AD17" s="14">
        <v>1</v>
      </c>
      <c r="AE17" s="28">
        <f t="shared" si="5"/>
        <v>0</v>
      </c>
      <c r="AF17" s="23">
        <f t="shared" si="6"/>
        <v>20.399999999999999</v>
      </c>
    </row>
    <row r="18" spans="1:32" x14ac:dyDescent="0.25">
      <c r="A18" s="10">
        <f>_xlfn.RANK.EQ(AF18,$AF$4:$AF$22)</f>
        <v>15</v>
      </c>
      <c r="B18" s="6" t="s">
        <v>342</v>
      </c>
      <c r="C18" s="3" t="s">
        <v>337</v>
      </c>
      <c r="D18" s="3" t="s">
        <v>343</v>
      </c>
      <c r="E18" s="3" t="s">
        <v>189</v>
      </c>
      <c r="F18" s="3"/>
      <c r="G18" s="3"/>
      <c r="H18" s="3"/>
      <c r="I18" s="3"/>
      <c r="J18" s="14" t="s">
        <v>344</v>
      </c>
      <c r="K18" s="10">
        <v>6</v>
      </c>
      <c r="L18" s="3">
        <v>5</v>
      </c>
      <c r="M18" s="3">
        <v>0</v>
      </c>
      <c r="N18" s="3">
        <f t="shared" si="0"/>
        <v>11</v>
      </c>
      <c r="O18" s="14">
        <v>1.2</v>
      </c>
      <c r="P18" s="28">
        <f t="shared" si="1"/>
        <v>13.2</v>
      </c>
      <c r="Q18" s="17">
        <v>0</v>
      </c>
      <c r="R18" s="3">
        <v>0</v>
      </c>
      <c r="S18" s="3">
        <v>0</v>
      </c>
      <c r="T18" s="3">
        <v>0</v>
      </c>
      <c r="U18" s="3">
        <f t="shared" si="2"/>
        <v>0</v>
      </c>
      <c r="V18" s="14">
        <v>1</v>
      </c>
      <c r="W18" s="28">
        <f t="shared" si="3"/>
        <v>0</v>
      </c>
      <c r="X18" s="10">
        <v>0</v>
      </c>
      <c r="Y18" s="3">
        <v>0</v>
      </c>
      <c r="Z18" s="3">
        <v>0</v>
      </c>
      <c r="AA18" s="3">
        <v>0</v>
      </c>
      <c r="AB18" s="3">
        <v>0</v>
      </c>
      <c r="AC18" s="3">
        <f t="shared" si="4"/>
        <v>0</v>
      </c>
      <c r="AD18" s="14">
        <v>1</v>
      </c>
      <c r="AE18" s="28">
        <f t="shared" si="5"/>
        <v>0</v>
      </c>
      <c r="AF18" s="23">
        <f t="shared" si="6"/>
        <v>13.2</v>
      </c>
    </row>
    <row r="19" spans="1:32" x14ac:dyDescent="0.25">
      <c r="A19" s="10">
        <f>_xlfn.RANK.EQ(AF19,$AF$4:$AF$22)</f>
        <v>16</v>
      </c>
      <c r="B19" s="6" t="s">
        <v>345</v>
      </c>
      <c r="C19" s="3" t="s">
        <v>107</v>
      </c>
      <c r="D19" s="3" t="s">
        <v>346</v>
      </c>
      <c r="E19" s="3" t="s">
        <v>184</v>
      </c>
      <c r="F19" s="3"/>
      <c r="G19" s="3"/>
      <c r="H19" s="3"/>
      <c r="I19" s="3"/>
      <c r="J19" s="14" t="s">
        <v>155</v>
      </c>
      <c r="K19" s="10">
        <v>0</v>
      </c>
      <c r="L19" s="3">
        <v>0</v>
      </c>
      <c r="M19" s="3">
        <v>0</v>
      </c>
      <c r="N19" s="3">
        <f t="shared" si="0"/>
        <v>0</v>
      </c>
      <c r="O19" s="14">
        <v>1</v>
      </c>
      <c r="P19" s="28">
        <f t="shared" si="1"/>
        <v>0</v>
      </c>
      <c r="Q19" s="17">
        <v>5</v>
      </c>
      <c r="R19" s="3">
        <v>0</v>
      </c>
      <c r="S19" s="3">
        <v>0</v>
      </c>
      <c r="T19" s="3">
        <v>0</v>
      </c>
      <c r="U19" s="3">
        <f t="shared" si="2"/>
        <v>5</v>
      </c>
      <c r="V19" s="14">
        <v>1.4</v>
      </c>
      <c r="W19" s="28">
        <f t="shared" si="3"/>
        <v>7</v>
      </c>
      <c r="X19" s="10">
        <v>4</v>
      </c>
      <c r="Y19" s="3">
        <v>0</v>
      </c>
      <c r="Z19" s="3">
        <v>0</v>
      </c>
      <c r="AA19" s="3">
        <v>0</v>
      </c>
      <c r="AB19" s="3">
        <v>0</v>
      </c>
      <c r="AC19" s="3">
        <f t="shared" si="4"/>
        <v>4</v>
      </c>
      <c r="AD19" s="14">
        <v>1</v>
      </c>
      <c r="AE19" s="28">
        <f t="shared" si="5"/>
        <v>4</v>
      </c>
      <c r="AF19" s="23">
        <f t="shared" si="6"/>
        <v>11</v>
      </c>
    </row>
    <row r="20" spans="1:32" x14ac:dyDescent="0.25">
      <c r="A20" s="10">
        <f>_xlfn.RANK.EQ(AF20,$AF$4:$AF$22)</f>
        <v>17</v>
      </c>
      <c r="B20" s="6" t="s">
        <v>347</v>
      </c>
      <c r="C20" s="3" t="s">
        <v>348</v>
      </c>
      <c r="D20" s="3" t="s">
        <v>349</v>
      </c>
      <c r="E20" s="3" t="s">
        <v>237</v>
      </c>
      <c r="F20" s="3"/>
      <c r="G20" s="3"/>
      <c r="H20" s="3"/>
      <c r="I20" s="3"/>
      <c r="J20" s="14" t="s">
        <v>155</v>
      </c>
      <c r="K20" s="10">
        <v>5</v>
      </c>
      <c r="L20" s="3">
        <v>0</v>
      </c>
      <c r="M20" s="3">
        <v>0</v>
      </c>
      <c r="N20" s="3">
        <f t="shared" si="0"/>
        <v>5</v>
      </c>
      <c r="O20" s="14">
        <v>1</v>
      </c>
      <c r="P20" s="28">
        <f t="shared" si="1"/>
        <v>5</v>
      </c>
      <c r="Q20" s="17">
        <v>2</v>
      </c>
      <c r="R20" s="3">
        <v>0</v>
      </c>
      <c r="S20" s="3">
        <v>0</v>
      </c>
      <c r="T20" s="3">
        <v>0</v>
      </c>
      <c r="U20" s="3">
        <f t="shared" si="2"/>
        <v>2</v>
      </c>
      <c r="V20" s="14">
        <v>1.3</v>
      </c>
      <c r="W20" s="28">
        <f t="shared" si="3"/>
        <v>2.6</v>
      </c>
      <c r="X20" s="10">
        <v>2</v>
      </c>
      <c r="Y20" s="3">
        <v>0</v>
      </c>
      <c r="Z20" s="3">
        <v>0</v>
      </c>
      <c r="AA20" s="3">
        <v>0</v>
      </c>
      <c r="AB20" s="3">
        <v>0</v>
      </c>
      <c r="AC20" s="3">
        <f t="shared" si="4"/>
        <v>2</v>
      </c>
      <c r="AD20" s="14">
        <v>1</v>
      </c>
      <c r="AE20" s="28">
        <f t="shared" si="5"/>
        <v>2</v>
      </c>
      <c r="AF20" s="23">
        <f t="shared" si="6"/>
        <v>9.6</v>
      </c>
    </row>
    <row r="21" spans="1:32" x14ac:dyDescent="0.25">
      <c r="A21" s="10">
        <f>_xlfn.RANK.EQ(AF21,$AF$4:$AF$22)</f>
        <v>18</v>
      </c>
      <c r="B21" s="6" t="s">
        <v>350</v>
      </c>
      <c r="C21" s="3" t="s">
        <v>107</v>
      </c>
      <c r="D21" s="3" t="s">
        <v>351</v>
      </c>
      <c r="E21" s="3" t="s">
        <v>189</v>
      </c>
      <c r="F21" s="3"/>
      <c r="G21" s="3"/>
      <c r="H21" s="3"/>
      <c r="I21" s="3"/>
      <c r="J21" s="14" t="s">
        <v>344</v>
      </c>
      <c r="K21" s="10">
        <v>3</v>
      </c>
      <c r="L21" s="3">
        <v>1</v>
      </c>
      <c r="M21" s="3">
        <v>0</v>
      </c>
      <c r="N21" s="3">
        <f t="shared" si="0"/>
        <v>4</v>
      </c>
      <c r="O21" s="14">
        <v>1.1000000000000001</v>
      </c>
      <c r="P21" s="28">
        <f t="shared" si="1"/>
        <v>4.4000000000000004</v>
      </c>
      <c r="Q21" s="17">
        <v>2</v>
      </c>
      <c r="R21" s="3">
        <v>0</v>
      </c>
      <c r="S21" s="3">
        <v>0</v>
      </c>
      <c r="T21" s="3">
        <v>0</v>
      </c>
      <c r="U21" s="3">
        <f t="shared" si="2"/>
        <v>2</v>
      </c>
      <c r="V21" s="14">
        <v>1.4</v>
      </c>
      <c r="W21" s="28">
        <f t="shared" si="3"/>
        <v>2.8</v>
      </c>
      <c r="X21" s="10">
        <v>2</v>
      </c>
      <c r="Y21" s="3">
        <v>0</v>
      </c>
      <c r="Z21" s="3">
        <v>0</v>
      </c>
      <c r="AA21" s="3">
        <v>0</v>
      </c>
      <c r="AB21" s="3">
        <v>0</v>
      </c>
      <c r="AC21" s="3">
        <f t="shared" si="4"/>
        <v>2</v>
      </c>
      <c r="AD21" s="14">
        <v>1</v>
      </c>
      <c r="AE21" s="28">
        <f t="shared" si="5"/>
        <v>2</v>
      </c>
      <c r="AF21" s="23">
        <f t="shared" si="6"/>
        <v>9.1999999999999993</v>
      </c>
    </row>
    <row r="22" spans="1:32" ht="15.75" thickBot="1" x14ac:dyDescent="0.3">
      <c r="A22" s="11">
        <f>_xlfn.RANK.EQ(AF22,$AF$4:$AF$22)</f>
        <v>19</v>
      </c>
      <c r="B22" s="12" t="s">
        <v>352</v>
      </c>
      <c r="C22" s="13" t="s">
        <v>353</v>
      </c>
      <c r="D22" s="13" t="s">
        <v>354</v>
      </c>
      <c r="E22" s="13" t="s">
        <v>237</v>
      </c>
      <c r="F22" s="13"/>
      <c r="G22" s="13"/>
      <c r="H22" s="13" t="s">
        <v>355</v>
      </c>
      <c r="I22" s="13"/>
      <c r="J22" s="15" t="s">
        <v>344</v>
      </c>
      <c r="K22" s="11">
        <v>1</v>
      </c>
      <c r="L22" s="13">
        <v>0</v>
      </c>
      <c r="M22" s="13">
        <v>0</v>
      </c>
      <c r="N22" s="13">
        <f t="shared" si="0"/>
        <v>1</v>
      </c>
      <c r="O22" s="15">
        <v>1</v>
      </c>
      <c r="P22" s="29">
        <f t="shared" si="1"/>
        <v>1</v>
      </c>
      <c r="Q22" s="18">
        <v>0</v>
      </c>
      <c r="R22" s="13">
        <v>0</v>
      </c>
      <c r="S22" s="13">
        <v>0</v>
      </c>
      <c r="T22" s="13">
        <v>0</v>
      </c>
      <c r="U22" s="13">
        <f t="shared" si="2"/>
        <v>0</v>
      </c>
      <c r="V22" s="15">
        <v>1</v>
      </c>
      <c r="W22" s="29">
        <f t="shared" si="3"/>
        <v>0</v>
      </c>
      <c r="X22" s="11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f t="shared" si="4"/>
        <v>0</v>
      </c>
      <c r="AD22" s="15">
        <v>1</v>
      </c>
      <c r="AE22" s="29">
        <f t="shared" si="5"/>
        <v>0</v>
      </c>
      <c r="AF22" s="24">
        <f t="shared" si="6"/>
        <v>1</v>
      </c>
    </row>
  </sheetData>
  <mergeCells count="15">
    <mergeCell ref="E2:E3"/>
    <mergeCell ref="D2:D3"/>
    <mergeCell ref="C2:C3"/>
    <mergeCell ref="B2:B3"/>
    <mergeCell ref="A2:A3"/>
    <mergeCell ref="A1:AF1"/>
    <mergeCell ref="K2:P2"/>
    <mergeCell ref="Q2:W2"/>
    <mergeCell ref="X2:AE2"/>
    <mergeCell ref="AF2:AF3"/>
    <mergeCell ref="J2:J3"/>
    <mergeCell ref="H2:H3"/>
    <mergeCell ref="I2:I3"/>
    <mergeCell ref="G2:G3"/>
    <mergeCell ref="F2:F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workbookViewId="0">
      <selection activeCell="G15" sqref="G15"/>
    </sheetView>
  </sheetViews>
  <sheetFormatPr defaultRowHeight="15" x14ac:dyDescent="0.25"/>
  <cols>
    <col min="1" max="1" width="6.7109375" customWidth="1"/>
    <col min="2" max="2" width="4.7109375" customWidth="1"/>
    <col min="3" max="3" width="11.42578125" customWidth="1"/>
    <col min="4" max="4" width="13.5703125" bestFit="1" customWidth="1"/>
    <col min="5" max="5" width="2.7109375" customWidth="1"/>
    <col min="6" max="6" width="13.7109375" bestFit="1" customWidth="1"/>
    <col min="7" max="7" width="2.7109375" customWidth="1"/>
    <col min="8" max="8" width="11" bestFit="1" customWidth="1"/>
    <col min="9" max="9" width="3.5703125" bestFit="1" customWidth="1"/>
    <col min="10" max="10" width="16.28515625" customWidth="1"/>
    <col min="11" max="11" width="2" customWidth="1"/>
    <col min="12" max="12" width="2.140625" customWidth="1"/>
    <col min="13" max="15" width="3" customWidth="1"/>
    <col min="16" max="16" width="4" customWidth="1"/>
    <col min="17" max="17" width="7.42578125" customWidth="1"/>
    <col min="18" max="18" width="2" customWidth="1"/>
    <col min="19" max="19" width="2.140625" customWidth="1"/>
    <col min="20" max="21" width="3" customWidth="1"/>
    <col min="22" max="22" width="2.140625" customWidth="1"/>
    <col min="23" max="23" width="3" customWidth="1"/>
    <col min="24" max="24" width="4" customWidth="1"/>
    <col min="25" max="25" width="7" customWidth="1"/>
    <col min="26" max="26" width="2" customWidth="1"/>
    <col min="27" max="27" width="3" customWidth="1"/>
    <col min="28" max="28" width="2" customWidth="1"/>
    <col min="29" max="29" width="2.140625" customWidth="1"/>
    <col min="30" max="30" width="3" customWidth="1"/>
    <col min="31" max="31" width="4" customWidth="1"/>
    <col min="32" max="32" width="7" customWidth="1"/>
    <col min="33" max="33" width="7.42578125" customWidth="1"/>
  </cols>
  <sheetData>
    <row r="1" spans="1:33" ht="27" thickBot="1" x14ac:dyDescent="0.45">
      <c r="A1" s="80" t="s">
        <v>139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x14ac:dyDescent="0.25">
      <c r="A2" s="53" t="s">
        <v>156</v>
      </c>
      <c r="B2" s="54" t="s">
        <v>1</v>
      </c>
      <c r="C2" s="54" t="s">
        <v>2</v>
      </c>
      <c r="D2" s="54" t="s">
        <v>126</v>
      </c>
      <c r="E2" s="54" t="s">
        <v>127</v>
      </c>
      <c r="F2" s="54" t="s">
        <v>128</v>
      </c>
      <c r="G2" s="54" t="s">
        <v>127</v>
      </c>
      <c r="H2" s="54" t="s">
        <v>129</v>
      </c>
      <c r="I2" s="54" t="s">
        <v>127</v>
      </c>
      <c r="J2" s="55" t="s">
        <v>3</v>
      </c>
      <c r="K2" s="19" t="s">
        <v>9</v>
      </c>
      <c r="L2" s="7"/>
      <c r="M2" s="7"/>
      <c r="N2" s="7"/>
      <c r="O2" s="7"/>
      <c r="P2" s="7"/>
      <c r="Q2" s="27"/>
      <c r="R2" s="16" t="s">
        <v>157</v>
      </c>
      <c r="S2" s="8"/>
      <c r="T2" s="8"/>
      <c r="U2" s="8"/>
      <c r="V2" s="8"/>
      <c r="W2" s="8"/>
      <c r="X2" s="8"/>
      <c r="Y2" s="46"/>
      <c r="Z2" s="44" t="s">
        <v>158</v>
      </c>
      <c r="AA2" s="9"/>
      <c r="AB2" s="9"/>
      <c r="AC2" s="9"/>
      <c r="AD2" s="9"/>
      <c r="AE2" s="9"/>
      <c r="AF2" s="26"/>
      <c r="AG2" s="50" t="s">
        <v>11</v>
      </c>
    </row>
    <row r="3" spans="1:33" s="5" customFormat="1" ht="15.75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8"/>
      <c r="K3" s="38" t="s">
        <v>4</v>
      </c>
      <c r="L3" s="39" t="s">
        <v>5</v>
      </c>
      <c r="M3" s="39" t="s">
        <v>6</v>
      </c>
      <c r="N3" s="39" t="s">
        <v>7</v>
      </c>
      <c r="O3" s="39"/>
      <c r="P3" s="40" t="s">
        <v>8</v>
      </c>
      <c r="Q3" s="43" t="s">
        <v>11</v>
      </c>
      <c r="R3" s="41" t="s">
        <v>4</v>
      </c>
      <c r="S3" s="39" t="s">
        <v>5</v>
      </c>
      <c r="T3" s="39" t="s">
        <v>6</v>
      </c>
      <c r="U3" s="39" t="s">
        <v>7</v>
      </c>
      <c r="V3" s="39" t="s">
        <v>10</v>
      </c>
      <c r="W3" s="39"/>
      <c r="X3" s="40" t="s">
        <v>8</v>
      </c>
      <c r="Y3" s="43" t="s">
        <v>11</v>
      </c>
      <c r="Z3" s="41" t="s">
        <v>4</v>
      </c>
      <c r="AA3" s="39" t="s">
        <v>5</v>
      </c>
      <c r="AB3" s="39" t="s">
        <v>6</v>
      </c>
      <c r="AC3" s="39" t="s">
        <v>7</v>
      </c>
      <c r="AD3" s="39"/>
      <c r="AE3" s="39" t="s">
        <v>8</v>
      </c>
      <c r="AF3" s="43" t="s">
        <v>11</v>
      </c>
      <c r="AG3" s="51"/>
    </row>
    <row r="4" spans="1:33" s="4" customFormat="1" x14ac:dyDescent="0.25">
      <c r="A4" s="31">
        <f>_xlfn.RANK.EQ(AG4,$AG$4:$AG$7)</f>
        <v>1</v>
      </c>
      <c r="B4" s="32" t="s">
        <v>140</v>
      </c>
      <c r="C4" s="33" t="s">
        <v>141</v>
      </c>
      <c r="D4" s="33" t="s">
        <v>142</v>
      </c>
      <c r="E4" s="33" t="s">
        <v>32</v>
      </c>
      <c r="F4" s="33" t="s">
        <v>143</v>
      </c>
      <c r="G4" s="33" t="s">
        <v>32</v>
      </c>
      <c r="H4" s="33"/>
      <c r="I4" s="33"/>
      <c r="J4" s="34" t="s">
        <v>144</v>
      </c>
      <c r="K4" s="31">
        <v>7</v>
      </c>
      <c r="L4" s="33">
        <v>6</v>
      </c>
      <c r="M4" s="33">
        <v>12</v>
      </c>
      <c r="N4" s="33">
        <v>10</v>
      </c>
      <c r="O4" s="33">
        <f>SUM(K4:N4)</f>
        <v>35</v>
      </c>
      <c r="P4" s="34">
        <v>1.8</v>
      </c>
      <c r="Q4" s="35">
        <f>O4*P4</f>
        <v>63</v>
      </c>
      <c r="R4" s="31">
        <v>8</v>
      </c>
      <c r="S4" s="33">
        <v>4</v>
      </c>
      <c r="T4" s="33">
        <v>11</v>
      </c>
      <c r="U4" s="33">
        <v>11</v>
      </c>
      <c r="V4" s="33">
        <v>3</v>
      </c>
      <c r="W4" s="33">
        <f>SUM(R4:V4)</f>
        <v>37</v>
      </c>
      <c r="X4" s="34">
        <v>1.8</v>
      </c>
      <c r="Y4" s="35">
        <f>W4*X4</f>
        <v>66.600000000000009</v>
      </c>
      <c r="Z4" s="31">
        <v>7</v>
      </c>
      <c r="AA4" s="33">
        <v>12</v>
      </c>
      <c r="AB4" s="33">
        <v>5</v>
      </c>
      <c r="AC4" s="33">
        <v>0</v>
      </c>
      <c r="AD4" s="33">
        <f>SUM(Z4:AC4)</f>
        <v>24</v>
      </c>
      <c r="AE4" s="34">
        <v>1.7</v>
      </c>
      <c r="AF4" s="52">
        <f>AD4*AE4</f>
        <v>40.799999999999997</v>
      </c>
      <c r="AG4" s="37">
        <f>SUM(Q4,Y4,AF4)</f>
        <v>170.40000000000003</v>
      </c>
    </row>
    <row r="5" spans="1:33" s="4" customFormat="1" x14ac:dyDescent="0.25">
      <c r="A5" s="10">
        <f>_xlfn.RANK.EQ(AG5,$AG$4:$AG$7)</f>
        <v>2</v>
      </c>
      <c r="B5" s="6" t="s">
        <v>145</v>
      </c>
      <c r="C5" s="3" t="s">
        <v>146</v>
      </c>
      <c r="D5" s="3" t="s">
        <v>147</v>
      </c>
      <c r="E5" s="3" t="s">
        <v>32</v>
      </c>
      <c r="F5" s="3"/>
      <c r="G5" s="3"/>
      <c r="H5" s="3"/>
      <c r="I5" s="3"/>
      <c r="J5" s="14" t="s">
        <v>144</v>
      </c>
      <c r="K5" s="10">
        <v>7</v>
      </c>
      <c r="L5" s="3">
        <v>6</v>
      </c>
      <c r="M5" s="3">
        <v>12</v>
      </c>
      <c r="N5" s="3">
        <v>10</v>
      </c>
      <c r="O5" s="3">
        <f>SUM(K5:N5)</f>
        <v>35</v>
      </c>
      <c r="P5" s="14">
        <v>1.8</v>
      </c>
      <c r="Q5" s="28">
        <f>O5*P5</f>
        <v>63</v>
      </c>
      <c r="R5" s="10">
        <v>9</v>
      </c>
      <c r="S5" s="3">
        <v>4</v>
      </c>
      <c r="T5" s="3">
        <v>11</v>
      </c>
      <c r="U5" s="3">
        <v>11</v>
      </c>
      <c r="V5" s="3">
        <v>5</v>
      </c>
      <c r="W5" s="3">
        <f>SUM(R5:V5)</f>
        <v>40</v>
      </c>
      <c r="X5" s="14">
        <v>1.7</v>
      </c>
      <c r="Y5" s="28">
        <f>W5*X5</f>
        <v>68</v>
      </c>
      <c r="Z5" s="10">
        <v>9</v>
      </c>
      <c r="AA5" s="3">
        <v>5</v>
      </c>
      <c r="AB5" s="3">
        <v>0</v>
      </c>
      <c r="AC5" s="3">
        <v>0</v>
      </c>
      <c r="AD5" s="3">
        <f>SUM(Z5:AC5)</f>
        <v>14</v>
      </c>
      <c r="AE5" s="14">
        <v>1.5</v>
      </c>
      <c r="AF5" s="28">
        <f>AD5*AE5</f>
        <v>21</v>
      </c>
      <c r="AG5" s="23">
        <f>SUM(Q5,Y5,AF5)</f>
        <v>152</v>
      </c>
    </row>
    <row r="6" spans="1:33" s="4" customFormat="1" x14ac:dyDescent="0.25">
      <c r="A6" s="10">
        <f>_xlfn.RANK.EQ(AG6,$AG$4:$AG$7)</f>
        <v>3</v>
      </c>
      <c r="B6" s="6" t="s">
        <v>148</v>
      </c>
      <c r="C6" s="3" t="s">
        <v>149</v>
      </c>
      <c r="D6" s="3" t="s">
        <v>150</v>
      </c>
      <c r="E6" s="3" t="s">
        <v>48</v>
      </c>
      <c r="F6" s="3"/>
      <c r="G6" s="3"/>
      <c r="H6" s="3"/>
      <c r="I6" s="3"/>
      <c r="J6" s="14" t="s">
        <v>144</v>
      </c>
      <c r="K6" s="10">
        <v>7</v>
      </c>
      <c r="L6" s="3">
        <v>6</v>
      </c>
      <c r="M6" s="3">
        <v>12</v>
      </c>
      <c r="N6" s="3">
        <v>8</v>
      </c>
      <c r="O6" s="3">
        <f>SUM(K6:N6)</f>
        <v>33</v>
      </c>
      <c r="P6" s="14">
        <v>1.8</v>
      </c>
      <c r="Q6" s="28">
        <f>O6*P6</f>
        <v>59.4</v>
      </c>
      <c r="R6" s="10">
        <v>8</v>
      </c>
      <c r="S6" s="3">
        <v>2</v>
      </c>
      <c r="T6" s="3">
        <v>11</v>
      </c>
      <c r="U6" s="3">
        <v>11</v>
      </c>
      <c r="V6" s="3">
        <v>4</v>
      </c>
      <c r="W6" s="3">
        <f>SUM(R6:V6)</f>
        <v>36</v>
      </c>
      <c r="X6" s="14">
        <v>1.8</v>
      </c>
      <c r="Y6" s="28">
        <f>W6*X6</f>
        <v>64.8</v>
      </c>
      <c r="Z6" s="10">
        <v>4</v>
      </c>
      <c r="AA6" s="3">
        <v>0</v>
      </c>
      <c r="AB6" s="3">
        <v>0</v>
      </c>
      <c r="AC6" s="3">
        <v>0</v>
      </c>
      <c r="AD6" s="3">
        <f>SUM(Z6:AC6)</f>
        <v>4</v>
      </c>
      <c r="AE6" s="14">
        <v>1.5</v>
      </c>
      <c r="AF6" s="28">
        <f>AD6*AE6</f>
        <v>6</v>
      </c>
      <c r="AG6" s="23">
        <f>SUM(Q6,Y6,AF6)</f>
        <v>130.19999999999999</v>
      </c>
    </row>
    <row r="7" spans="1:33" s="4" customFormat="1" ht="15.75" thickBot="1" x14ac:dyDescent="0.3">
      <c r="A7" s="11">
        <f>_xlfn.RANK.EQ(AG7,$AG$4:$AG$7)</f>
        <v>4</v>
      </c>
      <c r="B7" s="12" t="s">
        <v>151</v>
      </c>
      <c r="C7" s="13" t="s">
        <v>152</v>
      </c>
      <c r="D7" s="13" t="s">
        <v>153</v>
      </c>
      <c r="E7" s="13" t="s">
        <v>27</v>
      </c>
      <c r="F7" s="13" t="s">
        <v>154</v>
      </c>
      <c r="G7" s="13" t="s">
        <v>27</v>
      </c>
      <c r="H7" s="13"/>
      <c r="I7" s="13"/>
      <c r="J7" s="15" t="s">
        <v>155</v>
      </c>
      <c r="K7" s="11">
        <v>7</v>
      </c>
      <c r="L7" s="13">
        <v>6</v>
      </c>
      <c r="M7" s="13">
        <v>12</v>
      </c>
      <c r="N7" s="13">
        <v>3</v>
      </c>
      <c r="O7" s="13">
        <f>SUM(K7:N7)</f>
        <v>28</v>
      </c>
      <c r="P7" s="15">
        <v>1.8</v>
      </c>
      <c r="Q7" s="29">
        <f>O7*P7</f>
        <v>50.4</v>
      </c>
      <c r="R7" s="11">
        <v>3</v>
      </c>
      <c r="S7" s="13">
        <v>4</v>
      </c>
      <c r="T7" s="13">
        <v>0</v>
      </c>
      <c r="U7" s="13">
        <v>0</v>
      </c>
      <c r="V7" s="13">
        <v>0</v>
      </c>
      <c r="W7" s="13">
        <f>SUM(R7:V7)</f>
        <v>7</v>
      </c>
      <c r="X7" s="15">
        <v>1.4</v>
      </c>
      <c r="Y7" s="29">
        <f>W7*X7</f>
        <v>9.7999999999999989</v>
      </c>
      <c r="Z7" s="11">
        <v>1</v>
      </c>
      <c r="AA7" s="13">
        <v>0</v>
      </c>
      <c r="AB7" s="13">
        <v>0</v>
      </c>
      <c r="AC7" s="13">
        <v>0</v>
      </c>
      <c r="AD7" s="13">
        <f>SUM(Z7:AC7)</f>
        <v>1</v>
      </c>
      <c r="AE7" s="15">
        <v>1.1000000000000001</v>
      </c>
      <c r="AF7" s="29">
        <f>AD7*AE7</f>
        <v>1.1000000000000001</v>
      </c>
      <c r="AG7" s="24">
        <f>SUM(Q7,Y7,AF7)</f>
        <v>61.3</v>
      </c>
    </row>
  </sheetData>
  <mergeCells count="15">
    <mergeCell ref="AG2:AG3"/>
    <mergeCell ref="A1:AG1"/>
    <mergeCell ref="H2:H3"/>
    <mergeCell ref="I2:I3"/>
    <mergeCell ref="J2:J3"/>
    <mergeCell ref="K2:Q2"/>
    <mergeCell ref="R2:Y2"/>
    <mergeCell ref="Z2:AF2"/>
    <mergeCell ref="A2:A3"/>
    <mergeCell ref="B2:B3"/>
    <mergeCell ref="C2:C3"/>
    <mergeCell ref="D2:D3"/>
    <mergeCell ref="E2:E3"/>
    <mergeCell ref="F2:F3"/>
    <mergeCell ref="G2:G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26BA3EBEF7884E86AD700B91456BC5" ma:contentTypeVersion="0" ma:contentTypeDescription="Vytvoří nový dokument" ma:contentTypeScope="" ma:versionID="4245d55e4294f76c187307baf331dd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590993bee96ec6859f1baf703d6dc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77A19-BA19-4DED-9E91-75D887DE1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BBA98B-AF89-49EC-907E-97C073EEC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044C9-5553-4953-A767-9003F01FA4A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A_Bílina</vt:lpstr>
      <vt:lpstr>B_Bílina</vt:lpstr>
      <vt:lpstr>A_ČB</vt:lpstr>
      <vt:lpstr>B_ČB</vt:lpstr>
      <vt:lpstr>B_Litovel</vt:lpstr>
      <vt:lpstr>A_Praha</vt:lpstr>
      <vt:lpstr>B_Praha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Moravcová</dc:creator>
  <cp:lastModifiedBy>Martina Moravcová</cp:lastModifiedBy>
  <dcterms:created xsi:type="dcterms:W3CDTF">2017-04-20T10:27:40Z</dcterms:created>
  <dcterms:modified xsi:type="dcterms:W3CDTF">2017-04-20T11:52:24Z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0x0101004026BA3EBEF7884E86AD700B91456BC5</vt:lpwstr>
  </property>
</Properties>
</file>